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2" activeTab="4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</sheets>
  <definedNames>
    <definedName name="_xlnm.Print_Area" localSheetId="6">'Pertbhn Ekonomi Sumbar'!$A$10:$G$18</definedName>
    <definedName name="_xlnm.Print_Area" localSheetId="3">'REALISASI PUPUK'!$A$127:$Q$149</definedName>
  </definedNames>
  <calcPr calcId="124519"/>
</workbook>
</file>

<file path=xl/calcChain.xml><?xml version="1.0" encoding="utf-8"?>
<calcChain xmlns="http://schemas.openxmlformats.org/spreadsheetml/2006/main">
  <c r="E149" i="5"/>
  <c r="E124"/>
  <c r="E100"/>
  <c r="E73"/>
  <c r="E48"/>
  <c r="E23"/>
  <c r="AN98" i="12"/>
  <c r="AN100" s="1"/>
  <c r="AN99"/>
  <c r="E144" i="5" l="1"/>
  <c r="N160"/>
  <c r="L160"/>
  <c r="J160"/>
  <c r="H160"/>
  <c r="F160"/>
  <c r="D160"/>
  <c r="O159"/>
  <c r="M159"/>
  <c r="K159"/>
  <c r="I159"/>
  <c r="G159"/>
  <c r="E159"/>
  <c r="C159"/>
  <c r="N158"/>
  <c r="L158"/>
  <c r="J158"/>
  <c r="H158"/>
  <c r="D158"/>
  <c r="O157"/>
  <c r="M157"/>
  <c r="K157"/>
  <c r="I157"/>
  <c r="G157"/>
  <c r="E157"/>
  <c r="C157"/>
  <c r="N156"/>
  <c r="L156"/>
  <c r="J156"/>
  <c r="H156"/>
  <c r="F156"/>
  <c r="D156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I149" s="1"/>
  <c r="H131"/>
  <c r="G131"/>
  <c r="G149" s="1"/>
  <c r="F131"/>
  <c r="E131"/>
  <c r="D131"/>
  <c r="C131"/>
  <c r="C149" s="1"/>
  <c r="O130"/>
  <c r="N130"/>
  <c r="N149" s="1"/>
  <c r="M130"/>
  <c r="L130"/>
  <c r="L149" s="1"/>
  <c r="K130"/>
  <c r="J130"/>
  <c r="J149" s="1"/>
  <c r="I130"/>
  <c r="H130"/>
  <c r="H149" s="1"/>
  <c r="G130"/>
  <c r="F130"/>
  <c r="E130"/>
  <c r="D130"/>
  <c r="D149" s="1"/>
  <c r="C130"/>
  <c r="O124"/>
  <c r="O160" s="1"/>
  <c r="N124"/>
  <c r="M124"/>
  <c r="M160" s="1"/>
  <c r="L124"/>
  <c r="K124"/>
  <c r="K160" s="1"/>
  <c r="J124"/>
  <c r="I124"/>
  <c r="I160" s="1"/>
  <c r="H124"/>
  <c r="G124"/>
  <c r="G160" s="1"/>
  <c r="F124"/>
  <c r="E160"/>
  <c r="D124"/>
  <c r="C124"/>
  <c r="C160" s="1"/>
  <c r="P123"/>
  <c r="Q123" s="1"/>
  <c r="P122"/>
  <c r="Q122" s="1"/>
  <c r="P121"/>
  <c r="Q121" s="1"/>
  <c r="P120"/>
  <c r="Q120" s="1"/>
  <c r="P119"/>
  <c r="Q119" s="1"/>
  <c r="P118"/>
  <c r="Q118" s="1"/>
  <c r="P117"/>
  <c r="Q117" s="1"/>
  <c r="P116"/>
  <c r="Q116" s="1"/>
  <c r="P115"/>
  <c r="Q115" s="1"/>
  <c r="P114"/>
  <c r="Q114" s="1"/>
  <c r="P113"/>
  <c r="Q113" s="1"/>
  <c r="P112"/>
  <c r="Q112" s="1"/>
  <c r="P111"/>
  <c r="Q111" s="1"/>
  <c r="P110"/>
  <c r="Q110" s="1"/>
  <c r="P109"/>
  <c r="Q109" s="1"/>
  <c r="P108"/>
  <c r="Q108" s="1"/>
  <c r="P107"/>
  <c r="Q107" s="1"/>
  <c r="P106"/>
  <c r="Q106" s="1"/>
  <c r="P105"/>
  <c r="O100"/>
  <c r="N100"/>
  <c r="N159" s="1"/>
  <c r="M100"/>
  <c r="L100"/>
  <c r="L159" s="1"/>
  <c r="K100"/>
  <c r="J100"/>
  <c r="J159" s="1"/>
  <c r="I100"/>
  <c r="H100"/>
  <c r="H159" s="1"/>
  <c r="G100"/>
  <c r="F100"/>
  <c r="F159" s="1"/>
  <c r="D100"/>
  <c r="D159" s="1"/>
  <c r="C100"/>
  <c r="P99"/>
  <c r="Q99" s="1"/>
  <c r="P98"/>
  <c r="Q98" s="1"/>
  <c r="P97"/>
  <c r="Q97" s="1"/>
  <c r="P96"/>
  <c r="Q96" s="1"/>
  <c r="P95"/>
  <c r="Q95" s="1"/>
  <c r="P94"/>
  <c r="Q94" s="1"/>
  <c r="P93"/>
  <c r="Q93" s="1"/>
  <c r="P92"/>
  <c r="Q92" s="1"/>
  <c r="P91"/>
  <c r="Q91" s="1"/>
  <c r="P90"/>
  <c r="Q90" s="1"/>
  <c r="P89"/>
  <c r="Q89" s="1"/>
  <c r="P88"/>
  <c r="Q88" s="1"/>
  <c r="P87"/>
  <c r="Q87" s="1"/>
  <c r="P86"/>
  <c r="Q86" s="1"/>
  <c r="P85"/>
  <c r="Q85" s="1"/>
  <c r="P84"/>
  <c r="Q84" s="1"/>
  <c r="P83"/>
  <c r="Q83" s="1"/>
  <c r="P82"/>
  <c r="Q82" s="1"/>
  <c r="P81"/>
  <c r="O73"/>
  <c r="O158" s="1"/>
  <c r="N73"/>
  <c r="M73"/>
  <c r="M158" s="1"/>
  <c r="L73"/>
  <c r="K73"/>
  <c r="K158" s="1"/>
  <c r="J73"/>
  <c r="I73"/>
  <c r="I158" s="1"/>
  <c r="H73"/>
  <c r="G73"/>
  <c r="G158" s="1"/>
  <c r="F73"/>
  <c r="F158" s="1"/>
  <c r="E158"/>
  <c r="D73"/>
  <c r="C73"/>
  <c r="C158" s="1"/>
  <c r="P72"/>
  <c r="Q72" s="1"/>
  <c r="P71"/>
  <c r="Q71" s="1"/>
  <c r="P70"/>
  <c r="Q70" s="1"/>
  <c r="P69"/>
  <c r="Q69" s="1"/>
  <c r="P68"/>
  <c r="Q68" s="1"/>
  <c r="P67"/>
  <c r="Q67" s="1"/>
  <c r="P66"/>
  <c r="Q66" s="1"/>
  <c r="P65"/>
  <c r="Q65" s="1"/>
  <c r="P64"/>
  <c r="Q64" s="1"/>
  <c r="P63"/>
  <c r="Q63" s="1"/>
  <c r="P62"/>
  <c r="Q62" s="1"/>
  <c r="P61"/>
  <c r="Q61" s="1"/>
  <c r="P60"/>
  <c r="Q60" s="1"/>
  <c r="P59"/>
  <c r="Q59" s="1"/>
  <c r="P58"/>
  <c r="Q58" s="1"/>
  <c r="P57"/>
  <c r="Q57" s="1"/>
  <c r="P56"/>
  <c r="Q56" s="1"/>
  <c r="P55"/>
  <c r="Q55" s="1"/>
  <c r="P54"/>
  <c r="O48"/>
  <c r="N48"/>
  <c r="N157" s="1"/>
  <c r="M48"/>
  <c r="L48"/>
  <c r="L157" s="1"/>
  <c r="K48"/>
  <c r="J48"/>
  <c r="J157" s="1"/>
  <c r="I48"/>
  <c r="H48"/>
  <c r="H157" s="1"/>
  <c r="G48"/>
  <c r="F48"/>
  <c r="F157" s="1"/>
  <c r="D48"/>
  <c r="D157" s="1"/>
  <c r="C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Q31"/>
  <c r="P31"/>
  <c r="Q30"/>
  <c r="P30"/>
  <c r="Q29"/>
  <c r="P29"/>
  <c r="P48" s="1"/>
  <c r="P157" s="1"/>
  <c r="Q157" s="1"/>
  <c r="O23"/>
  <c r="O156" s="1"/>
  <c r="O161" s="1"/>
  <c r="N23"/>
  <c r="M23"/>
  <c r="M156" s="1"/>
  <c r="M161" s="1"/>
  <c r="L23"/>
  <c r="K23"/>
  <c r="K156" s="1"/>
  <c r="K161" s="1"/>
  <c r="J23"/>
  <c r="I23"/>
  <c r="I156" s="1"/>
  <c r="I161" s="1"/>
  <c r="H23"/>
  <c r="G23"/>
  <c r="G156" s="1"/>
  <c r="G161" s="1"/>
  <c r="F23"/>
  <c r="E156"/>
  <c r="D23"/>
  <c r="C23"/>
  <c r="C156" s="1"/>
  <c r="C161" s="1"/>
  <c r="P22"/>
  <c r="Q22" s="1"/>
  <c r="P21"/>
  <c r="P147" s="1"/>
  <c r="Q147" s="1"/>
  <c r="P20"/>
  <c r="Q20" s="1"/>
  <c r="P19"/>
  <c r="P18"/>
  <c r="Q18" s="1"/>
  <c r="P17"/>
  <c r="P143" s="1"/>
  <c r="Q143" s="1"/>
  <c r="P16"/>
  <c r="Q16" s="1"/>
  <c r="P15"/>
  <c r="P141" s="1"/>
  <c r="P14"/>
  <c r="Q14" s="1"/>
  <c r="P13"/>
  <c r="P12"/>
  <c r="Q12" s="1"/>
  <c r="P11"/>
  <c r="P137" s="1"/>
  <c r="Q137" s="1"/>
  <c r="P10"/>
  <c r="Q10" s="1"/>
  <c r="P9"/>
  <c r="P135" s="1"/>
  <c r="Q135" s="1"/>
  <c r="P8"/>
  <c r="Q8" s="1"/>
  <c r="P7"/>
  <c r="P133" s="1"/>
  <c r="Q133" s="1"/>
  <c r="P6"/>
  <c r="Q6" s="1"/>
  <c r="P5"/>
  <c r="P4"/>
  <c r="P139" l="1"/>
  <c r="Q139" s="1"/>
  <c r="P131"/>
  <c r="Q131" s="1"/>
  <c r="Q48"/>
  <c r="P100"/>
  <c r="P159" s="1"/>
  <c r="Q159" s="1"/>
  <c r="F149"/>
  <c r="P73"/>
  <c r="P158" s="1"/>
  <c r="Q81"/>
  <c r="Q100" s="1"/>
  <c r="P145"/>
  <c r="Q145" s="1"/>
  <c r="P124"/>
  <c r="P160" s="1"/>
  <c r="Q160" s="1"/>
  <c r="E161"/>
  <c r="P23"/>
  <c r="P156"/>
  <c r="D161"/>
  <c r="H161"/>
  <c r="L161"/>
  <c r="Q158"/>
  <c r="F161"/>
  <c r="J161"/>
  <c r="N161"/>
  <c r="P130"/>
  <c r="Q130" s="1"/>
  <c r="P132"/>
  <c r="Q132" s="1"/>
  <c r="P134"/>
  <c r="Q134" s="1"/>
  <c r="P136"/>
  <c r="Q136" s="1"/>
  <c r="P138"/>
  <c r="Q138" s="1"/>
  <c r="P140"/>
  <c r="Q140" s="1"/>
  <c r="P142"/>
  <c r="Q142" s="1"/>
  <c r="P144"/>
  <c r="Q144" s="1"/>
  <c r="P146"/>
  <c r="Q146" s="1"/>
  <c r="P148"/>
  <c r="Q148" s="1"/>
  <c r="Q4"/>
  <c r="Q5"/>
  <c r="Q7"/>
  <c r="Q9"/>
  <c r="Q11"/>
  <c r="Q13"/>
  <c r="Q15"/>
  <c r="Q141" s="1"/>
  <c r="Q17"/>
  <c r="Q19"/>
  <c r="Q21"/>
  <c r="Q54"/>
  <c r="Q73" s="1"/>
  <c r="Q105"/>
  <c r="Q124" s="1"/>
  <c r="P149" l="1"/>
  <c r="Q149" s="1"/>
  <c r="Q23"/>
  <c r="P161"/>
  <c r="Q161" s="1"/>
  <c r="Q156"/>
</calcChain>
</file>

<file path=xl/sharedStrings.xml><?xml version="1.0" encoding="utf-8"?>
<sst xmlns="http://schemas.openxmlformats.org/spreadsheetml/2006/main" count="1001" uniqueCount="342">
  <si>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</si>
  <si>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</si>
  <si>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</si>
  <si>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</si>
  <si>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</si>
  <si>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</si>
  <si>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</si>
  <si>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</si>
  <si>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</si>
  <si>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</si>
  <si>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</si>
  <si>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</si>
  <si>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</si>
  <si>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</si>
  <si>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</si>
  <si>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</si>
  <si>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</si>
  <si>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</si>
  <si>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</si>
  <si>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</si>
  <si>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</si>
  <si>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</si>
  <si>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</si>
  <si>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</si>
  <si>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</si>
  <si>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</si>
  <si>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</si>
  <si>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</si>
  <si>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</si>
  <si>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</si>
  <si>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</si>
  <si>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</si>
  <si>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</si>
  <si>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</si>
  <si>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</si>
  <si>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</si>
  <si>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</si>
  <si>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</si>
  <si>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</si>
  <si>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</si>
  <si>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</si>
  <si>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</si>
  <si>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</si>
  <si>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</si>
  <si>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</si>
  <si>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</si>
  <si>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</si>
  <si>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</si>
  <si>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</si>
  <si>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</si>
  <si>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</si>
  <si>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</si>
  <si>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</si>
  <si>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</si>
  <si>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</si>
  <si>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</si>
  <si>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</si>
  <si>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</si>
  <si>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</si>
  <si>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</si>
  <si>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</si>
  <si>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</si>
  <si>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</si>
  <si>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</si>
  <si>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</si>
  <si>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</si>
  <si>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</si>
  <si>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</si>
  <si>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</si>
  <si>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</si>
  <si>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</si>
  <si>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</si>
  <si>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</si>
  <si>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</si>
  <si>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</si>
  <si>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</si>
  <si>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</si>
  <si>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</si>
  <si>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</si>
  <si>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</si>
  <si>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</si>
  <si>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</si>
  <si>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</si>
  <si>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</si>
  <si>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</si>
  <si>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</si>
  <si>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</si>
  <si>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</si>
  <si>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</si>
  <si>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</si>
  <si>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</si>
  <si>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</si>
  <si>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</si>
  <si>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</si>
  <si>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</si>
  <si>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</si>
  <si>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</si>
  <si>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</si>
  <si>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</si>
  <si>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</si>
  <si>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</si>
  <si>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</si>
  <si>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</si>
  <si>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</si>
  <si>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</si>
  <si>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</si>
  <si>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</si>
  <si>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</si>
  <si>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</si>
  <si>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</si>
  <si>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</si>
  <si>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</si>
  <si>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</si>
  <si>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</si>
  <si>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</si>
  <si>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</si>
  <si>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</si>
  <si>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</si>
  <si>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</si>
  <si>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</si>
  <si>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</si>
  <si>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</si>
  <si>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</si>
  <si>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</si>
  <si>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</si>
  <si>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</si>
  <si>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</si>
  <si>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</si>
  <si>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</si>
  <si>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</si>
  <si>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</si>
  <si>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</si>
  <si>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</si>
  <si>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</si>
  <si>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</si>
  <si>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</si>
  <si>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</si>
  <si>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</si>
  <si>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</si>
  <si>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</si>
  <si>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</si>
  <si>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</si>
  <si>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</si>
  <si>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</si>
  <si>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</si>
  <si>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</si>
  <si>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</si>
  <si>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</si>
  <si>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</si>
  <si>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</si>
  <si>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</si>
  <si>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</si>
  <si>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</si>
  <si>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</si>
  <si>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</si>
  <si>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</si>
  <si>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</si>
  <si>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</si>
  <si>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</si>
  <si>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</si>
  <si>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</si>
  <si>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</si>
  <si>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</si>
  <si>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</si>
  <si>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</si>
  <si>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</si>
  <si>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</si>
  <si>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</si>
  <si>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</si>
  <si>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</si>
  <si>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</si>
  <si>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</si>
  <si>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</si>
  <si>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</si>
  <si>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</si>
  <si>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</si>
  <si>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</si>
  <si>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</si>
  <si>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</si>
  <si>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</si>
  <si>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</si>
  <si>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</si>
  <si>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</si>
  <si>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</si>
  <si>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</si>
  <si>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</si>
  <si>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</si>
  <si>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</si>
  <si>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</si>
  <si>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</si>
  <si>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</si>
  <si>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</si>
  <si>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</si>
  <si>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</si>
  <si>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</si>
  <si>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</si>
  <si>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</si>
  <si>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</si>
  <si>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</si>
  <si>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HARGA GABAH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</si>
  <si>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</si>
  <si>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</si>
  <si>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</si>
  <si>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</si>
  <si>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</si>
  <si>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</si>
  <si>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</si>
  <si>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</si>
  <si>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</si>
  <si>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</si>
  <si>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</si>
  <si>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</si>
  <si>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</si>
  <si>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</si>
  <si>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</si>
  <si>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</si>
  <si>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</si>
  <si>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</si>
  <si>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</si>
  <si>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</si>
  <si>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</si>
  <si>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</si>
  <si>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</si>
  <si>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</si>
  <si>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</si>
  <si>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</si>
  <si>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</si>
  <si>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</si>
  <si>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</si>
  <si>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</si>
  <si>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</si>
  <si>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</si>
  <si>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</si>
  <si>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</si>
  <si>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</si>
  <si>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</si>
  <si>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</si>
  <si>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</si>
  <si>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</si>
  <si>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</si>
  <si>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</si>
  <si>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</si>
  <si>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</si>
  <si>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</si>
  <si>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</si>
  <si>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</si>
  <si>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</si>
  <si>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</si>
  <si>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</si>
  <si>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</si>
  <si>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</si>
  <si>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</si>
  <si>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</si>
  <si>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</si>
  <si>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</si>
  <si>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</si>
  <si>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</si>
  <si>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</si>
  <si>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</si>
  <si>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</si>
  <si>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</si>
  <si>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</si>
  <si>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</si>
  <si>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</si>
  <si>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</si>
  <si>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</si>
  <si>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</si>
  <si>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</si>
  <si>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</si>
  <si>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</si>
  <si>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</si>
  <si>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</si>
  <si>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</si>
  <si>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</si>
  <si>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</si>
  <si>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</si>
  <si>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</si>
  <si>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</si>
  <si>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</si>
  <si>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</si>
  <si>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</si>
  <si>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</si>
  <si>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</si>
  <si>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</si>
  <si>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</si>
  <si>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</si>
  <si>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</si>
  <si>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</si>
  <si>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</si>
  <si>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</si>
  <si>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</si>
  <si>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</si>
  <si>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</si>
  <si>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</si>
  <si>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</si>
  <si>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</si>
  <si>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</si>
  <si>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</si>
  <si>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</si>
  <si>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</si>
  <si>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</si>
  <si>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</si>
  <si>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</si>
  <si>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</si>
  <si>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</si>
  <si>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</si>
  <si>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</si>
  <si>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</si>
  <si>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</si>
  <si>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</si>
  <si>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</si>
  <si>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</si>
  <si>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</si>
  <si>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</si>
  <si>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</si>
  <si>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</si>
  <si>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</si>
  <si>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</si>
  <si>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</si>
  <si>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</si>
  <si>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</si>
  <si>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</si>
  <si>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</si>
  <si>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</si>
  <si>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</si>
  <si>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</si>
  <si>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</si>
  <si>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</si>
  <si>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</si>
  <si>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</si>
  <si>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</si>
  <si>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</si>
  <si>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</si>
  <si>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</si>
  <si>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KOMODITAS UTAMA PENYUMBANG DEFLASI BULANAN SUMATERA BARAT TAHUN 2017</t>
  </si>
  <si>
    <t>Nila</t>
  </si>
  <si>
    <t>Pisang</t>
  </si>
  <si>
    <t>Tongkol/abu-abu</t>
  </si>
  <si>
    <t>tarip Listrik</t>
  </si>
  <si>
    <t>CORE</t>
  </si>
  <si>
    <t xml:space="preserve">             </t>
  </si>
  <si>
    <t>LAJU  INFLASI DI SUMATERA BARAT SAMPAI MARET 2017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</si>
</sst>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</numFmts>
  <fonts count="2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41" fontId="7" fillId="0" borderId="43" xfId="1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2" fontId="3" fillId="0" borderId="56" xfId="0" applyNumberFormat="1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2" fillId="8" borderId="56" xfId="0" applyFont="1" applyFill="1" applyBorder="1" applyAlignment="1">
      <alignment horizontal="right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19" fillId="0" borderId="56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165" fontId="13" fillId="4" borderId="1" xfId="1" applyNumberFormat="1" applyFont="1" applyFill="1" applyBorder="1"/>
    <xf numFmtId="2" fontId="13" fillId="4" borderId="1" xfId="0" applyNumberFormat="1" applyFont="1" applyFill="1" applyBorder="1"/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20" fillId="2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64" xfId="0" applyFont="1" applyBorder="1" applyAlignment="1">
      <alignment horizontal="center" vertical="top"/>
    </xf>
    <xf numFmtId="0" fontId="22" fillId="8" borderId="56" xfId="0" applyFont="1" applyFill="1" applyBorder="1" applyAlignment="1">
      <alignment horizontal="center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56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center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6" borderId="71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6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20" fillId="6" borderId="60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6" borderId="64" xfId="0" applyFont="1" applyFill="1" applyBorder="1" applyAlignment="1">
      <alignment horizontal="center" vertical="top"/>
    </xf>
    <xf numFmtId="0" fontId="20" fillId="6" borderId="67" xfId="0" applyFont="1" applyFill="1" applyBorder="1" applyAlignment="1">
      <alignment horizontal="center" vertical="top"/>
    </xf>
    <xf numFmtId="0" fontId="19" fillId="0" borderId="6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top"/>
    </xf>
    <xf numFmtId="0" fontId="19" fillId="0" borderId="69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32" t="s">
        <v>0</v>
      </c>
      <c r="B1" s="232"/>
      <c r="C1" s="232"/>
      <c r="D1" s="232"/>
      <c r="E1" s="232"/>
      <c r="F1" s="232"/>
      <c r="G1" s="232"/>
      <c r="H1" s="232"/>
    </row>
    <row r="2" spans="1:8">
      <c r="A2" s="232" t="s">
        <v>1</v>
      </c>
      <c r="B2" s="232"/>
      <c r="C2" s="232"/>
      <c r="D2" s="232"/>
      <c r="E2" s="232"/>
      <c r="F2" s="232"/>
      <c r="G2" s="232"/>
      <c r="H2" s="232"/>
    </row>
    <row r="3" spans="1:8">
      <c r="A3" s="232" t="s">
        <v>11</v>
      </c>
      <c r="B3" s="232"/>
      <c r="C3" s="232"/>
      <c r="D3" s="232"/>
      <c r="E3" s="232"/>
      <c r="F3" s="232"/>
      <c r="G3" s="232"/>
      <c r="H3" s="232"/>
    </row>
    <row r="5" spans="1:8" ht="30" customHeight="1">
      <c r="A5" s="237" t="s">
        <v>2</v>
      </c>
      <c r="B5" s="237" t="s">
        <v>10</v>
      </c>
      <c r="C5" s="235" t="s">
        <v>3</v>
      </c>
      <c r="D5" s="233" t="s">
        <v>4</v>
      </c>
      <c r="E5" s="234"/>
      <c r="F5" s="3" t="s">
        <v>6</v>
      </c>
      <c r="G5" s="3" t="s">
        <v>8</v>
      </c>
      <c r="H5" s="235" t="s">
        <v>9</v>
      </c>
    </row>
    <row r="6" spans="1:8">
      <c r="A6" s="238"/>
      <c r="B6" s="238"/>
      <c r="C6" s="236"/>
      <c r="D6" s="2" t="s">
        <v>7</v>
      </c>
      <c r="E6" s="2" t="s">
        <v>5</v>
      </c>
      <c r="F6" s="2" t="s">
        <v>7</v>
      </c>
      <c r="G6" s="2" t="s">
        <v>5</v>
      </c>
      <c r="H6" s="236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O11" sqref="O11"/>
    </sheetView>
  </sheetViews>
  <sheetFormatPr defaultRowHeight="14.4"/>
  <cols>
    <col min="1" max="1" width="4.109375" customWidth="1"/>
    <col min="2" max="2" width="33.33203125" customWidth="1"/>
    <col min="3" max="3" width="8.44140625" customWidth="1"/>
  </cols>
  <sheetData>
    <row r="1" spans="1:14">
      <c r="A1" s="298" t="s">
        <v>265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15" thickBot="1"/>
    <row r="3" spans="1:14">
      <c r="A3" s="318" t="s">
        <v>2</v>
      </c>
      <c r="B3" s="320" t="s">
        <v>171</v>
      </c>
      <c r="C3" s="322" t="s">
        <v>10</v>
      </c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3"/>
    </row>
    <row r="4" spans="1:14" ht="16.5" customHeight="1">
      <c r="A4" s="319"/>
      <c r="B4" s="321"/>
      <c r="C4" s="137" t="s">
        <v>170</v>
      </c>
      <c r="D4" s="137" t="s">
        <v>172</v>
      </c>
      <c r="E4" s="137" t="s">
        <v>173</v>
      </c>
      <c r="F4" s="137" t="s">
        <v>174</v>
      </c>
      <c r="G4" s="137" t="s">
        <v>175</v>
      </c>
      <c r="H4" s="137" t="s">
        <v>176</v>
      </c>
      <c r="I4" s="137" t="s">
        <v>177</v>
      </c>
      <c r="J4" s="137" t="s">
        <v>178</v>
      </c>
      <c r="K4" s="137" t="s">
        <v>179</v>
      </c>
      <c r="L4" s="137" t="s">
        <v>180</v>
      </c>
      <c r="M4" s="137" t="s">
        <v>181</v>
      </c>
      <c r="N4" s="139" t="s">
        <v>182</v>
      </c>
    </row>
    <row r="5" spans="1:14">
      <c r="A5" s="140">
        <v>1</v>
      </c>
      <c r="B5" s="138" t="s">
        <v>190</v>
      </c>
      <c r="C5" s="133">
        <v>4020</v>
      </c>
      <c r="D5" s="134"/>
      <c r="E5" s="134"/>
      <c r="F5" s="134"/>
      <c r="G5" s="135"/>
      <c r="H5" s="135"/>
      <c r="I5" s="131"/>
      <c r="J5" s="131"/>
      <c r="K5" s="134"/>
      <c r="L5" s="134"/>
      <c r="M5" s="1"/>
      <c r="N5" s="141"/>
    </row>
    <row r="6" spans="1:14" ht="16.5" customHeight="1">
      <c r="A6" s="140">
        <v>2</v>
      </c>
      <c r="B6" s="138" t="s">
        <v>183</v>
      </c>
      <c r="C6" s="131">
        <v>40.85</v>
      </c>
      <c r="D6" s="131"/>
      <c r="E6" s="136"/>
      <c r="F6" s="136"/>
      <c r="G6" s="131"/>
      <c r="H6" s="131"/>
      <c r="I6" s="131"/>
      <c r="J6" s="131"/>
      <c r="K6" s="131"/>
      <c r="L6" s="131"/>
      <c r="M6" s="1"/>
      <c r="N6" s="141"/>
    </row>
    <row r="7" spans="1:14" ht="19.5" customHeight="1">
      <c r="A7" s="140">
        <v>3</v>
      </c>
      <c r="B7" s="138" t="s">
        <v>184</v>
      </c>
      <c r="C7" s="131">
        <v>34.549999999999997</v>
      </c>
      <c r="D7" s="131"/>
      <c r="E7" s="131"/>
      <c r="F7" s="136"/>
      <c r="G7" s="131"/>
      <c r="H7" s="131"/>
      <c r="I7" s="131"/>
      <c r="J7" s="131"/>
      <c r="K7" s="131"/>
      <c r="L7" s="131"/>
      <c r="M7" s="1"/>
      <c r="N7" s="141"/>
    </row>
    <row r="8" spans="1:14" ht="30" customHeight="1">
      <c r="A8" s="140">
        <v>4</v>
      </c>
      <c r="B8" s="138" t="s">
        <v>185</v>
      </c>
      <c r="C8" s="131">
        <v>1.44</v>
      </c>
      <c r="D8" s="136"/>
      <c r="E8" s="131"/>
      <c r="F8" s="131"/>
      <c r="G8" s="131"/>
      <c r="H8" s="131"/>
      <c r="I8" s="131"/>
      <c r="J8" s="131"/>
      <c r="K8" s="136"/>
      <c r="L8" s="136"/>
      <c r="M8" s="1"/>
      <c r="N8" s="141"/>
    </row>
    <row r="9" spans="1:14" ht="30" customHeight="1">
      <c r="A9" s="140">
        <v>5</v>
      </c>
      <c r="B9" s="138" t="s">
        <v>186</v>
      </c>
      <c r="C9" s="131">
        <v>1.01</v>
      </c>
      <c r="D9" s="131"/>
      <c r="E9" s="131"/>
      <c r="F9" s="131"/>
      <c r="G9" s="136"/>
      <c r="H9" s="131"/>
      <c r="I9" s="131"/>
      <c r="J9" s="131"/>
      <c r="K9" s="136"/>
      <c r="L9" s="131"/>
      <c r="M9" s="1"/>
      <c r="N9" s="141"/>
    </row>
    <row r="10" spans="1:14" ht="44.25" customHeight="1">
      <c r="A10" s="140">
        <v>6</v>
      </c>
      <c r="B10" s="138" t="s">
        <v>187</v>
      </c>
      <c r="C10" s="148" t="s">
        <v>191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"/>
      <c r="N10" s="141"/>
    </row>
    <row r="11" spans="1:14" ht="49.5" customHeight="1">
      <c r="A11" s="140">
        <v>7</v>
      </c>
      <c r="B11" s="138" t="s">
        <v>188</v>
      </c>
      <c r="C11" s="131">
        <v>-14.14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"/>
      <c r="N11" s="141"/>
    </row>
    <row r="12" spans="1:14" ht="49.5" customHeight="1" thickBot="1">
      <c r="A12" s="142">
        <v>8</v>
      </c>
      <c r="B12" s="143" t="s">
        <v>189</v>
      </c>
      <c r="C12" s="144">
        <v>-2.0499999999999998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50"/>
      <c r="N12" s="151"/>
    </row>
    <row r="13" spans="1:14" ht="38.25" customHeight="1" thickBot="1">
      <c r="A13" s="156">
        <v>9</v>
      </c>
      <c r="B13" s="155" t="s">
        <v>200</v>
      </c>
      <c r="C13" s="144">
        <v>957.57799999999997</v>
      </c>
      <c r="D13" s="145"/>
      <c r="E13" s="144"/>
      <c r="F13" s="144"/>
      <c r="G13" s="144"/>
      <c r="H13" s="144"/>
      <c r="I13" s="144"/>
      <c r="J13" s="144"/>
      <c r="K13" s="144"/>
      <c r="L13" s="144"/>
      <c r="M13" s="146"/>
      <c r="N13" s="147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1"/>
  <sheetViews>
    <sheetView topLeftCell="A37" workbookViewId="0">
      <selection activeCell="V55" sqref="V55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24" t="s">
        <v>273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3" spans="1:25">
      <c r="A3" s="329" t="s">
        <v>274</v>
      </c>
      <c r="B3" s="329">
        <v>2010</v>
      </c>
      <c r="C3" s="329">
        <v>2011</v>
      </c>
      <c r="D3" s="329">
        <v>2012</v>
      </c>
      <c r="E3" s="199"/>
      <c r="F3" s="329">
        <v>2013</v>
      </c>
      <c r="G3" s="199"/>
      <c r="H3" s="325">
        <v>2014</v>
      </c>
      <c r="I3" s="325"/>
      <c r="J3" s="325"/>
      <c r="K3" s="325"/>
      <c r="L3" s="325"/>
      <c r="M3" s="325"/>
      <c r="N3" s="325">
        <v>2014</v>
      </c>
      <c r="O3" s="199"/>
      <c r="P3" s="325">
        <v>2015</v>
      </c>
      <c r="Q3" s="325"/>
      <c r="R3" s="325"/>
      <c r="S3" s="325"/>
      <c r="T3" s="325">
        <v>2015</v>
      </c>
      <c r="U3" s="325">
        <v>2016</v>
      </c>
      <c r="V3" s="325"/>
      <c r="W3" s="325"/>
      <c r="X3" s="325"/>
      <c r="Y3" s="329">
        <v>2016</v>
      </c>
    </row>
    <row r="4" spans="1:25">
      <c r="A4" s="330"/>
      <c r="B4" s="330"/>
      <c r="C4" s="330"/>
      <c r="D4" s="330"/>
      <c r="E4" s="199"/>
      <c r="F4" s="330"/>
      <c r="G4" s="199"/>
      <c r="H4" s="199" t="s">
        <v>275</v>
      </c>
      <c r="I4" s="199"/>
      <c r="J4" s="199" t="s">
        <v>276</v>
      </c>
      <c r="K4" s="199"/>
      <c r="L4" s="199" t="s">
        <v>277</v>
      </c>
      <c r="M4" s="199" t="s">
        <v>278</v>
      </c>
      <c r="N4" s="325"/>
      <c r="O4" s="199"/>
      <c r="P4" s="199" t="s">
        <v>275</v>
      </c>
      <c r="Q4" s="199" t="s">
        <v>276</v>
      </c>
      <c r="R4" s="199" t="s">
        <v>277</v>
      </c>
      <c r="S4" s="199" t="s">
        <v>278</v>
      </c>
      <c r="T4" s="325"/>
      <c r="U4" s="199" t="s">
        <v>275</v>
      </c>
      <c r="V4" s="199" t="s">
        <v>276</v>
      </c>
      <c r="W4" s="199" t="s">
        <v>277</v>
      </c>
      <c r="X4" s="199" t="s">
        <v>278</v>
      </c>
      <c r="Y4" s="330"/>
    </row>
    <row r="5" spans="1:25">
      <c r="A5" s="218" t="s">
        <v>279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7"/>
    </row>
    <row r="6" spans="1:25">
      <c r="A6" s="200" t="s">
        <v>280</v>
      </c>
      <c r="B6" s="200">
        <v>127.69</v>
      </c>
      <c r="C6" s="200">
        <v>134.55000000000001</v>
      </c>
      <c r="D6" s="200">
        <v>140.15</v>
      </c>
      <c r="E6" s="200"/>
      <c r="F6" s="200">
        <v>155.38999999999999</v>
      </c>
      <c r="G6" s="200"/>
      <c r="H6" s="200">
        <v>113.12</v>
      </c>
      <c r="I6" s="200"/>
      <c r="J6" s="200">
        <v>113.43</v>
      </c>
      <c r="K6" s="200"/>
      <c r="L6" s="200">
        <v>116.79</v>
      </c>
      <c r="M6" s="200">
        <v>125.06</v>
      </c>
      <c r="N6" s="200">
        <v>125.06</v>
      </c>
      <c r="O6" s="200"/>
      <c r="P6" s="200">
        <v>120.22</v>
      </c>
      <c r="Q6" s="207">
        <v>122.7</v>
      </c>
      <c r="R6" s="207">
        <v>124.09</v>
      </c>
      <c r="S6" s="200">
        <v>126.41</v>
      </c>
      <c r="T6" s="200">
        <v>126.41</v>
      </c>
      <c r="U6" s="207">
        <v>128.19</v>
      </c>
      <c r="V6" s="200">
        <v>126.66</v>
      </c>
      <c r="W6" s="200">
        <v>130.41999999999999</v>
      </c>
      <c r="X6" s="200"/>
      <c r="Y6" s="200"/>
    </row>
    <row r="7" spans="1:25">
      <c r="A7" s="200" t="s">
        <v>281</v>
      </c>
      <c r="B7" s="200">
        <v>127.69</v>
      </c>
      <c r="C7" s="200">
        <v>134.55000000000001</v>
      </c>
      <c r="D7" s="200">
        <v>140.15</v>
      </c>
      <c r="E7" s="200"/>
      <c r="F7" s="200">
        <v>155.38999999999999</v>
      </c>
      <c r="G7" s="200"/>
      <c r="H7" s="200">
        <v>113.58</v>
      </c>
      <c r="I7" s="200"/>
      <c r="J7" s="200">
        <v>113.89</v>
      </c>
      <c r="K7" s="200"/>
      <c r="L7" s="207">
        <v>117.3</v>
      </c>
      <c r="M7" s="200">
        <v>126.03</v>
      </c>
      <c r="N7" s="200">
        <v>126.03</v>
      </c>
      <c r="O7" s="200"/>
      <c r="P7" s="200">
        <v>120.99</v>
      </c>
      <c r="Q7" s="200">
        <v>123.48</v>
      </c>
      <c r="R7" s="200">
        <v>124.83</v>
      </c>
      <c r="S7" s="200">
        <v>127.1</v>
      </c>
      <c r="T7" s="200">
        <v>127.1</v>
      </c>
      <c r="U7" s="200">
        <v>127.72</v>
      </c>
      <c r="V7" s="200">
        <v>127.38</v>
      </c>
      <c r="W7" s="200">
        <v>131.16</v>
      </c>
      <c r="X7" s="200"/>
      <c r="Y7" s="200"/>
    </row>
    <row r="8" spans="1:25" ht="18.75" customHeight="1">
      <c r="A8" s="200" t="s">
        <v>282</v>
      </c>
      <c r="B8" s="326"/>
      <c r="C8" s="327"/>
      <c r="D8" s="327"/>
      <c r="E8" s="327"/>
      <c r="F8" s="328"/>
      <c r="G8" s="200"/>
      <c r="H8" s="200">
        <v>109.82</v>
      </c>
      <c r="I8" s="200"/>
      <c r="J8" s="200">
        <v>110.17</v>
      </c>
      <c r="K8" s="200"/>
      <c r="L8" s="200">
        <v>113.21</v>
      </c>
      <c r="M8" s="200">
        <v>118.22</v>
      </c>
      <c r="N8" s="200">
        <v>118.22</v>
      </c>
      <c r="O8" s="200"/>
      <c r="P8" s="200">
        <v>114.79</v>
      </c>
      <c r="Q8" s="200">
        <v>117.15</v>
      </c>
      <c r="R8" s="200">
        <v>118.87</v>
      </c>
      <c r="S8" s="200">
        <v>121.52</v>
      </c>
      <c r="T8" s="200">
        <v>121.52</v>
      </c>
      <c r="U8" s="200">
        <v>121.09</v>
      </c>
      <c r="V8" s="200">
        <v>121.56</v>
      </c>
      <c r="W8" s="200">
        <v>125.2</v>
      </c>
      <c r="X8" s="200"/>
      <c r="Y8" s="200"/>
    </row>
    <row r="9" spans="1:25" ht="20.25" customHeight="1">
      <c r="A9" s="200" t="s">
        <v>284</v>
      </c>
      <c r="B9" s="200">
        <v>7.84</v>
      </c>
      <c r="C9" s="200">
        <v>5.37</v>
      </c>
      <c r="D9" s="200">
        <v>4.16</v>
      </c>
      <c r="E9" s="200"/>
      <c r="F9" s="200">
        <v>10.87</v>
      </c>
      <c r="G9" s="200"/>
      <c r="H9" s="200">
        <v>8.6300000000000008</v>
      </c>
      <c r="I9" s="200"/>
      <c r="J9" s="200">
        <v>6.16</v>
      </c>
      <c r="K9" s="200"/>
      <c r="L9" s="207">
        <v>6</v>
      </c>
      <c r="M9" s="200">
        <v>11.58</v>
      </c>
      <c r="N9" s="200">
        <v>11.58</v>
      </c>
      <c r="O9" s="200"/>
      <c r="P9" s="200">
        <v>6.28</v>
      </c>
      <c r="Q9" s="200">
        <v>8.17</v>
      </c>
      <c r="R9" s="200">
        <v>6.25</v>
      </c>
      <c r="S9" s="200">
        <v>1.08</v>
      </c>
      <c r="T9" s="200">
        <v>1.08</v>
      </c>
      <c r="U9" s="200">
        <v>6.62</v>
      </c>
      <c r="V9" s="200">
        <v>3.23</v>
      </c>
      <c r="W9" s="207">
        <v>5.0999999999999996</v>
      </c>
      <c r="X9" s="200"/>
      <c r="Y9" s="200"/>
    </row>
    <row r="10" spans="1:25" ht="15" customHeight="1">
      <c r="A10" s="200" t="s">
        <v>283</v>
      </c>
      <c r="B10" s="200">
        <v>7.84</v>
      </c>
      <c r="C10" s="200">
        <v>5.37</v>
      </c>
      <c r="D10" s="200">
        <v>4.16</v>
      </c>
      <c r="E10" s="200"/>
      <c r="F10" s="200">
        <v>10.87</v>
      </c>
      <c r="G10" s="200"/>
      <c r="H10" s="200">
        <v>8.8699999999999992</v>
      </c>
      <c r="I10" s="200"/>
      <c r="J10" s="200">
        <v>6.26</v>
      </c>
      <c r="K10" s="200"/>
      <c r="L10" s="200">
        <v>5.95</v>
      </c>
      <c r="M10" s="200">
        <v>11.9</v>
      </c>
      <c r="N10" s="200">
        <v>11.9</v>
      </c>
      <c r="O10" s="200"/>
      <c r="P10" s="200">
        <v>6.52</v>
      </c>
      <c r="Q10" s="200">
        <v>8.42</v>
      </c>
      <c r="R10" s="200">
        <v>6.42</v>
      </c>
      <c r="S10" s="200">
        <v>0.85</v>
      </c>
      <c r="T10" s="200">
        <v>0.85</v>
      </c>
      <c r="U10" s="200">
        <v>4.97</v>
      </c>
      <c r="V10" s="200">
        <v>3.16</v>
      </c>
      <c r="W10" s="200">
        <v>5.07</v>
      </c>
      <c r="X10" s="200"/>
      <c r="Y10" s="200"/>
    </row>
    <row r="11" spans="1:25" ht="17.25" customHeight="1">
      <c r="A11" s="200" t="s">
        <v>285</v>
      </c>
      <c r="B11" s="326"/>
      <c r="C11" s="327"/>
      <c r="D11" s="327"/>
      <c r="E11" s="327"/>
      <c r="F11" s="328"/>
      <c r="G11" s="200"/>
      <c r="H11" s="200">
        <v>6.94</v>
      </c>
      <c r="I11" s="200"/>
      <c r="J11" s="200">
        <v>5.44</v>
      </c>
      <c r="K11" s="200"/>
      <c r="L11" s="200">
        <v>6.37</v>
      </c>
      <c r="M11" s="200">
        <v>9.24</v>
      </c>
      <c r="N11" s="200">
        <v>9.24</v>
      </c>
      <c r="O11" s="200"/>
      <c r="P11" s="200">
        <v>4.53</v>
      </c>
      <c r="Q11" s="200">
        <v>6.34</v>
      </c>
      <c r="R11" s="207">
        <v>5</v>
      </c>
      <c r="S11" s="200">
        <v>2.79</v>
      </c>
      <c r="T11" s="200">
        <v>2.79</v>
      </c>
      <c r="U11" s="200">
        <v>7.2</v>
      </c>
      <c r="V11" s="200">
        <v>3.76</v>
      </c>
      <c r="W11" s="200">
        <v>5.33</v>
      </c>
      <c r="X11" s="200"/>
      <c r="Y11" s="200"/>
    </row>
    <row r="12" spans="1:25" ht="18" customHeight="1">
      <c r="A12" s="218" t="s">
        <v>327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7"/>
    </row>
    <row r="13" spans="1:25" ht="17.25" customHeight="1">
      <c r="A13" s="214" t="s">
        <v>286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3"/>
    </row>
    <row r="14" spans="1:25" ht="16.5" customHeight="1">
      <c r="A14" s="201" t="s">
        <v>287</v>
      </c>
      <c r="B14" s="200">
        <v>59.402999999999999</v>
      </c>
      <c r="C14" s="200">
        <v>61.661000000000001</v>
      </c>
      <c r="D14" s="200">
        <v>64.224000000000004</v>
      </c>
      <c r="E14" s="200"/>
      <c r="F14" s="200">
        <v>66.819000000000003</v>
      </c>
      <c r="G14" s="200"/>
      <c r="H14" s="200">
        <v>17.158999999999999</v>
      </c>
      <c r="I14" s="200"/>
      <c r="J14" s="200">
        <v>17.332999999999998</v>
      </c>
      <c r="K14" s="200"/>
      <c r="L14" s="200">
        <v>17.704000000000001</v>
      </c>
      <c r="M14" s="200">
        <v>17.814</v>
      </c>
      <c r="N14" s="200">
        <v>70.010000000000005</v>
      </c>
      <c r="O14" s="200"/>
      <c r="P14" s="200">
        <v>17.884</v>
      </c>
      <c r="Q14" s="200">
        <v>18.068999999999999</v>
      </c>
      <c r="R14" s="200">
        <v>18.498000000000001</v>
      </c>
      <c r="S14" s="200">
        <v>18.568999999999999</v>
      </c>
      <c r="T14" s="200">
        <v>73.021000000000001</v>
      </c>
      <c r="U14" s="200">
        <v>18.613</v>
      </c>
      <c r="V14" s="200">
        <v>18.852</v>
      </c>
      <c r="W14" s="200">
        <v>19.317</v>
      </c>
      <c r="X14" s="200"/>
      <c r="Y14" s="200"/>
    </row>
    <row r="15" spans="1:25" ht="19.5" customHeight="1">
      <c r="A15" s="201" t="s">
        <v>288</v>
      </c>
      <c r="B15" s="200">
        <v>1.1140000000000001</v>
      </c>
      <c r="C15" s="200">
        <v>1.147</v>
      </c>
      <c r="D15" s="200">
        <v>1.1890000000000001</v>
      </c>
      <c r="E15" s="200"/>
      <c r="F15" s="200">
        <v>1.3089999999999999</v>
      </c>
      <c r="G15" s="200"/>
      <c r="H15" s="200">
        <v>377</v>
      </c>
      <c r="I15" s="200"/>
      <c r="J15" s="200">
        <v>389</v>
      </c>
      <c r="K15" s="200"/>
      <c r="L15" s="200">
        <v>368</v>
      </c>
      <c r="M15" s="200">
        <v>377</v>
      </c>
      <c r="N15" s="200">
        <v>1.5109999999999999</v>
      </c>
      <c r="O15" s="200"/>
      <c r="P15" s="200">
        <v>377</v>
      </c>
      <c r="Q15" s="200">
        <v>378</v>
      </c>
      <c r="R15" s="200">
        <v>397</v>
      </c>
      <c r="S15" s="200">
        <v>410</v>
      </c>
      <c r="T15" s="200">
        <v>1.5620000000000001</v>
      </c>
      <c r="U15" s="200">
        <v>401</v>
      </c>
      <c r="V15" s="200">
        <v>410</v>
      </c>
      <c r="W15" s="200">
        <v>417</v>
      </c>
      <c r="X15" s="200"/>
      <c r="Y15" s="200"/>
    </row>
    <row r="16" spans="1:25" ht="19.5" customHeight="1">
      <c r="A16" s="201" t="s">
        <v>289</v>
      </c>
      <c r="B16" s="200">
        <v>14.319000000000001</v>
      </c>
      <c r="C16" s="200">
        <v>14.545</v>
      </c>
      <c r="D16" s="200">
        <v>14.991</v>
      </c>
      <c r="E16" s="200"/>
      <c r="F16" s="200">
        <v>15.715</v>
      </c>
      <c r="G16" s="200"/>
      <c r="H16" s="200">
        <v>2.96</v>
      </c>
      <c r="I16" s="200"/>
      <c r="J16" s="200">
        <v>3.6120000000000001</v>
      </c>
      <c r="K16" s="200"/>
      <c r="L16" s="200">
        <v>3.766</v>
      </c>
      <c r="M16" s="200">
        <v>5.8769999999999998</v>
      </c>
      <c r="N16" s="200">
        <v>16.215</v>
      </c>
      <c r="O16" s="200"/>
      <c r="P16" s="200">
        <v>3.004</v>
      </c>
      <c r="Q16" s="200">
        <v>3.7869999999999999</v>
      </c>
      <c r="R16" s="200">
        <v>3.9910000000000001</v>
      </c>
      <c r="S16" s="200">
        <v>6.1909999999999998</v>
      </c>
      <c r="T16" s="200">
        <v>16.974</v>
      </c>
      <c r="U16" s="200">
        <v>3.1040000000000001</v>
      </c>
      <c r="V16" s="200">
        <v>3.9980000000000002</v>
      </c>
      <c r="W16" s="200">
        <v>3.92</v>
      </c>
      <c r="X16" s="200"/>
      <c r="Y16" s="200"/>
    </row>
    <row r="17" spans="1:25" ht="15.75" customHeight="1">
      <c r="A17" s="201" t="s">
        <v>290</v>
      </c>
      <c r="B17" s="200">
        <v>30.724</v>
      </c>
      <c r="C17" s="200">
        <v>34.084000000000003</v>
      </c>
      <c r="D17" s="200">
        <v>36.256</v>
      </c>
      <c r="E17" s="200"/>
      <c r="F17" s="200">
        <v>37.947000000000003</v>
      </c>
      <c r="G17" s="200"/>
      <c r="H17" s="200">
        <v>9.4649999999999999</v>
      </c>
      <c r="I17" s="200"/>
      <c r="J17" s="200">
        <v>9.8680000000000003</v>
      </c>
      <c r="K17" s="200"/>
      <c r="L17" s="200">
        <v>10.098000000000001</v>
      </c>
      <c r="M17" s="200">
        <v>10.512</v>
      </c>
      <c r="N17" s="200">
        <v>39.942999999999998</v>
      </c>
      <c r="O17" s="200"/>
      <c r="P17" s="200">
        <v>9.9269999999999996</v>
      </c>
      <c r="Q17" s="200">
        <v>10.23</v>
      </c>
      <c r="R17" s="200">
        <v>10.565</v>
      </c>
      <c r="S17" s="200">
        <v>10.954000000000001</v>
      </c>
      <c r="T17" s="200">
        <v>41.676000000000002</v>
      </c>
      <c r="U17" s="200">
        <v>10.347</v>
      </c>
      <c r="V17" s="200">
        <v>10.654</v>
      </c>
      <c r="W17" s="200">
        <v>10.875999999999999</v>
      </c>
      <c r="X17" s="200"/>
      <c r="Y17" s="200"/>
    </row>
    <row r="18" spans="1:25" ht="18" customHeight="1">
      <c r="A18" s="201" t="s">
        <v>291</v>
      </c>
      <c r="B18" s="201">
        <v>-25</v>
      </c>
      <c r="C18" s="200">
        <v>499</v>
      </c>
      <c r="D18" s="200">
        <v>692</v>
      </c>
      <c r="E18" s="200"/>
      <c r="F18" s="200">
        <v>378</v>
      </c>
      <c r="G18" s="200"/>
      <c r="H18" s="200">
        <v>-34</v>
      </c>
      <c r="I18" s="200"/>
      <c r="J18" s="200">
        <v>111</v>
      </c>
      <c r="K18" s="200"/>
      <c r="L18" s="200">
        <v>20</v>
      </c>
      <c r="M18" s="200">
        <v>-28</v>
      </c>
      <c r="N18" s="200">
        <v>69</v>
      </c>
      <c r="O18" s="200"/>
      <c r="P18" s="200">
        <v>-46</v>
      </c>
      <c r="Q18" s="200">
        <v>94</v>
      </c>
      <c r="R18" s="200">
        <v>83</v>
      </c>
      <c r="S18" s="200">
        <v>-50</v>
      </c>
      <c r="T18" s="200">
        <v>81</v>
      </c>
      <c r="U18" s="200">
        <v>-142</v>
      </c>
      <c r="V18" s="200">
        <v>551</v>
      </c>
      <c r="W18" s="200">
        <v>145</v>
      </c>
      <c r="X18" s="200"/>
      <c r="Y18" s="200"/>
    </row>
    <row r="19" spans="1:25" ht="18" customHeight="1">
      <c r="A19" s="201" t="s">
        <v>292</v>
      </c>
      <c r="B19" s="200">
        <v>17.890999999999998</v>
      </c>
      <c r="C19" s="200">
        <v>21.312999999999999</v>
      </c>
      <c r="D19" s="200">
        <v>17.556000000000001</v>
      </c>
      <c r="E19" s="200"/>
      <c r="F19" s="200">
        <v>19.295000000000002</v>
      </c>
      <c r="G19" s="200"/>
      <c r="H19" s="200">
        <v>4.7809999999999997</v>
      </c>
      <c r="I19" s="200"/>
      <c r="J19" s="200">
        <v>4.8099999999999996</v>
      </c>
      <c r="K19" s="200"/>
      <c r="L19" s="200">
        <v>4.867</v>
      </c>
      <c r="M19" s="200">
        <v>5.4630000000000001</v>
      </c>
      <c r="N19" s="200">
        <v>19.922000000000001</v>
      </c>
      <c r="O19" s="200"/>
      <c r="P19" s="200">
        <v>4.9420000000000002</v>
      </c>
      <c r="Q19" s="200">
        <v>5.8380000000000001</v>
      </c>
      <c r="R19" s="200">
        <v>5.0679999999999996</v>
      </c>
      <c r="S19" s="200">
        <v>5.2359999999999998</v>
      </c>
      <c r="T19" s="200">
        <v>21.084</v>
      </c>
      <c r="U19" s="200">
        <v>4.4039999999999999</v>
      </c>
      <c r="V19" s="200">
        <v>4.0670000000000002</v>
      </c>
      <c r="W19" s="200">
        <v>4.7789999999999999</v>
      </c>
      <c r="X19" s="200"/>
      <c r="Y19" s="200"/>
    </row>
    <row r="20" spans="1:25" ht="18.75" customHeight="1">
      <c r="A20" s="201" t="s">
        <v>293</v>
      </c>
      <c r="B20" s="200">
        <v>7.8639999999999999</v>
      </c>
      <c r="C20" s="200">
        <v>8.8149999999999995</v>
      </c>
      <c r="D20" s="200">
        <v>9.907</v>
      </c>
      <c r="E20" s="200"/>
      <c r="F20" s="200">
        <v>8.4770000000000003</v>
      </c>
      <c r="G20" s="200"/>
      <c r="H20" s="200">
        <v>2.133</v>
      </c>
      <c r="I20" s="200"/>
      <c r="J20" s="208">
        <v>2</v>
      </c>
      <c r="K20" s="200"/>
      <c r="L20" s="200">
        <v>2.3050000000000002</v>
      </c>
      <c r="M20" s="200">
        <v>2.4430000000000001</v>
      </c>
      <c r="N20" s="200">
        <v>8.8810000000000002</v>
      </c>
      <c r="O20" s="200"/>
      <c r="P20" s="200">
        <v>2.133</v>
      </c>
      <c r="Q20" s="200">
        <v>2.1349999999999998</v>
      </c>
      <c r="R20" s="200">
        <v>2.1360000000000001</v>
      </c>
      <c r="S20" s="200">
        <v>2.323</v>
      </c>
      <c r="T20" s="200">
        <v>8.7270000000000003</v>
      </c>
      <c r="U20" s="200">
        <v>2.0939999999999999</v>
      </c>
      <c r="V20" s="200">
        <v>1.698</v>
      </c>
      <c r="W20" s="200">
        <v>1.853</v>
      </c>
      <c r="X20" s="200"/>
      <c r="Y20" s="200"/>
    </row>
    <row r="21" spans="1:25">
      <c r="A21" s="201" t="s">
        <v>294</v>
      </c>
      <c r="B21" s="200">
        <v>-10.542999999999999</v>
      </c>
      <c r="C21" s="200">
        <v>-12.754</v>
      </c>
      <c r="D21" s="200">
        <v>-6.2759999999999998</v>
      </c>
      <c r="E21" s="200"/>
      <c r="F21" s="200">
        <v>-7.1120000000000001</v>
      </c>
      <c r="G21" s="200"/>
      <c r="H21" s="200">
        <v>-318</v>
      </c>
      <c r="I21" s="200"/>
      <c r="J21" s="200">
        <v>-1.2589999999999999</v>
      </c>
      <c r="K21" s="200"/>
      <c r="L21" s="200">
        <v>-462</v>
      </c>
      <c r="M21" s="200">
        <v>-3.4340000000000002</v>
      </c>
      <c r="N21" s="200">
        <v>-5.4720000000000004</v>
      </c>
      <c r="O21" s="200"/>
      <c r="P21" s="200">
        <v>74</v>
      </c>
      <c r="Q21" s="200">
        <v>-0.59499999999999997</v>
      </c>
      <c r="R21" s="200">
        <v>-732</v>
      </c>
      <c r="S21" s="200">
        <v>-2.8889999999999998</v>
      </c>
      <c r="T21" s="200">
        <v>-5.1420000000000003</v>
      </c>
      <c r="U21" s="200">
        <v>1.284</v>
      </c>
      <c r="V21" s="200">
        <v>-136</v>
      </c>
      <c r="W21" s="200">
        <v>-145</v>
      </c>
      <c r="X21" s="200"/>
      <c r="Y21" s="200"/>
    </row>
    <row r="22" spans="1:25">
      <c r="A22" s="214" t="s">
        <v>295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3"/>
    </row>
    <row r="23" spans="1:25">
      <c r="A23" s="202" t="s">
        <v>296</v>
      </c>
      <c r="B23" s="209">
        <v>27.277999999999999</v>
      </c>
      <c r="C23" s="209">
        <v>28.535</v>
      </c>
      <c r="D23" s="209">
        <v>29.285</v>
      </c>
      <c r="E23" s="209"/>
      <c r="F23" s="209">
        <v>30.286000000000001</v>
      </c>
      <c r="G23" s="209"/>
      <c r="H23" s="209">
        <v>7.6130000000000004</v>
      </c>
      <c r="I23" s="209"/>
      <c r="J23" s="209">
        <v>8.1750000000000007</v>
      </c>
      <c r="K23" s="209"/>
      <c r="L23" s="209">
        <v>4.5629999999999997</v>
      </c>
      <c r="M23" s="209">
        <v>7.7949999999999999</v>
      </c>
      <c r="N23" s="209">
        <v>32.146999999999998</v>
      </c>
      <c r="O23" s="209"/>
      <c r="P23" s="209">
        <v>7.8920000000000003</v>
      </c>
      <c r="Q23" s="209">
        <v>8.2270000000000003</v>
      </c>
      <c r="R23" s="209">
        <v>8.702</v>
      </c>
      <c r="S23" s="209">
        <v>8.718</v>
      </c>
      <c r="T23" s="209">
        <v>33.539000000000001</v>
      </c>
      <c r="U23" s="209">
        <v>8.3219999999999992</v>
      </c>
      <c r="V23" s="209">
        <v>8.4220000000000006</v>
      </c>
      <c r="W23" s="209">
        <v>8.6069999999999993</v>
      </c>
      <c r="X23" s="209"/>
      <c r="Y23" s="209"/>
    </row>
    <row r="24" spans="1:25">
      <c r="A24" s="202" t="s">
        <v>297</v>
      </c>
      <c r="B24" s="209">
        <v>4.782</v>
      </c>
      <c r="C24" s="209">
        <v>5.0279999999999996</v>
      </c>
      <c r="D24" s="209">
        <v>5.3209999999999997</v>
      </c>
      <c r="E24" s="209"/>
      <c r="F24" s="209">
        <v>5.726</v>
      </c>
      <c r="G24" s="209"/>
      <c r="H24" s="209">
        <v>1.4750000000000001</v>
      </c>
      <c r="I24" s="209"/>
      <c r="J24" s="209">
        <v>1.46</v>
      </c>
      <c r="K24" s="209"/>
      <c r="L24" s="209">
        <v>1.4550000000000001</v>
      </c>
      <c r="M24" s="209">
        <v>1.534</v>
      </c>
      <c r="N24" s="209">
        <v>5.9240000000000004</v>
      </c>
      <c r="O24" s="209"/>
      <c r="P24" s="209">
        <v>1.569</v>
      </c>
      <c r="Q24" s="209">
        <v>1.5409999999999999</v>
      </c>
      <c r="R24" s="209">
        <v>1.5429999999999999</v>
      </c>
      <c r="S24" s="209">
        <v>1.482</v>
      </c>
      <c r="T24" s="209">
        <v>6.1360000000000001</v>
      </c>
      <c r="U24" s="209">
        <v>1.514</v>
      </c>
      <c r="V24" s="209">
        <v>1.536</v>
      </c>
      <c r="W24" s="209">
        <v>1.5920000000000001</v>
      </c>
      <c r="X24" s="209"/>
      <c r="Y24" s="209"/>
    </row>
    <row r="25" spans="1:25">
      <c r="A25" s="202" t="s">
        <v>298</v>
      </c>
      <c r="B25" s="209">
        <v>12.276999999999999</v>
      </c>
      <c r="C25" s="209">
        <v>12.859</v>
      </c>
      <c r="D25" s="209">
        <v>13.69</v>
      </c>
      <c r="E25" s="209"/>
      <c r="F25" s="209">
        <v>14.394</v>
      </c>
      <c r="G25" s="209"/>
      <c r="H25" s="209">
        <v>3.6760000000000002</v>
      </c>
      <c r="I25" s="209"/>
      <c r="J25" s="209">
        <v>3.6789999999999998</v>
      </c>
      <c r="K25" s="209"/>
      <c r="L25" s="209">
        <v>3.8180000000000001</v>
      </c>
      <c r="M25" s="209">
        <v>3.9670000000000001</v>
      </c>
      <c r="N25" s="211">
        <v>15.14</v>
      </c>
      <c r="O25" s="209"/>
      <c r="P25" s="209">
        <v>3.8220000000000001</v>
      </c>
      <c r="Q25" s="209">
        <v>3.851</v>
      </c>
      <c r="R25" s="209">
        <v>3.859</v>
      </c>
      <c r="S25" s="209">
        <v>3.887</v>
      </c>
      <c r="T25" s="209">
        <v>15.419</v>
      </c>
      <c r="U25" s="209">
        <v>3.8849999999999998</v>
      </c>
      <c r="V25" s="209">
        <v>4.1509999999999998</v>
      </c>
      <c r="W25" s="209">
        <v>4.0979999999999999</v>
      </c>
      <c r="X25" s="209"/>
      <c r="Y25" s="209"/>
    </row>
    <row r="26" spans="1:25">
      <c r="A26" s="202" t="s">
        <v>299</v>
      </c>
      <c r="B26" s="209">
        <v>103</v>
      </c>
      <c r="C26" s="209">
        <v>108</v>
      </c>
      <c r="D26" s="209">
        <v>117</v>
      </c>
      <c r="E26" s="209"/>
      <c r="F26" s="209">
        <v>121</v>
      </c>
      <c r="G26" s="209"/>
      <c r="H26" s="209">
        <v>30</v>
      </c>
      <c r="I26" s="209"/>
      <c r="J26" s="209">
        <v>32</v>
      </c>
      <c r="K26" s="209"/>
      <c r="L26" s="209">
        <v>32</v>
      </c>
      <c r="M26" s="209">
        <v>39</v>
      </c>
      <c r="N26" s="209">
        <v>133</v>
      </c>
      <c r="O26" s="209">
        <v>32</v>
      </c>
      <c r="P26" s="209">
        <v>32</v>
      </c>
      <c r="Q26" s="209">
        <v>33</v>
      </c>
      <c r="R26" s="209">
        <v>32</v>
      </c>
      <c r="S26" s="209">
        <v>37</v>
      </c>
      <c r="T26" s="209">
        <v>134</v>
      </c>
      <c r="U26" s="209">
        <v>36</v>
      </c>
      <c r="V26" s="209">
        <v>37</v>
      </c>
      <c r="W26" s="209">
        <v>37</v>
      </c>
      <c r="X26" s="209"/>
      <c r="Y26" s="209"/>
    </row>
    <row r="27" spans="1:25">
      <c r="A27" s="202" t="s">
        <v>300</v>
      </c>
      <c r="B27" s="209">
        <v>114</v>
      </c>
      <c r="C27" s="209">
        <v>118</v>
      </c>
      <c r="D27" s="209">
        <v>123</v>
      </c>
      <c r="E27" s="209"/>
      <c r="F27" s="209">
        <v>129</v>
      </c>
      <c r="G27" s="209"/>
      <c r="H27" s="209">
        <v>33</v>
      </c>
      <c r="I27" s="209"/>
      <c r="J27" s="209">
        <v>33</v>
      </c>
      <c r="K27" s="209"/>
      <c r="L27" s="209">
        <v>34</v>
      </c>
      <c r="M27" s="209">
        <v>34</v>
      </c>
      <c r="N27" s="209">
        <v>134</v>
      </c>
      <c r="O27" s="209"/>
      <c r="P27" s="209">
        <v>35</v>
      </c>
      <c r="Q27" s="209">
        <v>36</v>
      </c>
      <c r="R27" s="209">
        <v>35</v>
      </c>
      <c r="S27" s="209">
        <v>36</v>
      </c>
      <c r="T27" s="209">
        <v>142</v>
      </c>
      <c r="U27" s="209">
        <v>37</v>
      </c>
      <c r="V27" s="209">
        <v>38</v>
      </c>
      <c r="W27" s="209">
        <v>38</v>
      </c>
      <c r="X27" s="209"/>
      <c r="Y27" s="209"/>
    </row>
    <row r="28" spans="1:25">
      <c r="A28" s="202" t="s">
        <v>301</v>
      </c>
      <c r="B28" s="209">
        <v>8.2789999999999999</v>
      </c>
      <c r="C28" s="209">
        <v>8.9250000000000007</v>
      </c>
      <c r="D28" s="209">
        <v>9.8140000000000001</v>
      </c>
      <c r="E28" s="209"/>
      <c r="F28" s="209">
        <v>10.824999999999999</v>
      </c>
      <c r="G28" s="209"/>
      <c r="H28" s="209">
        <v>2.8650000000000002</v>
      </c>
      <c r="I28" s="209"/>
      <c r="J28" s="209">
        <v>2.8029999999999999</v>
      </c>
      <c r="K28" s="209"/>
      <c r="L28" s="209">
        <v>2.8519999999999999</v>
      </c>
      <c r="M28" s="209">
        <v>3.0179999999999998</v>
      </c>
      <c r="N28" s="209">
        <v>11.537000000000001</v>
      </c>
      <c r="O28" s="209"/>
      <c r="P28" s="209">
        <v>2.9449999999999998</v>
      </c>
      <c r="Q28" s="209">
        <v>3.0310000000000001</v>
      </c>
      <c r="R28" s="209">
        <v>3.1320000000000001</v>
      </c>
      <c r="S28" s="209">
        <v>3.2189999999999999</v>
      </c>
      <c r="T28" s="209">
        <v>12.327</v>
      </c>
      <c r="U28" s="209">
        <v>3.1019999999999999</v>
      </c>
      <c r="V28" s="209">
        <v>3.2090000000000001</v>
      </c>
      <c r="W28" s="209">
        <v>3.3479999999999999</v>
      </c>
      <c r="X28" s="209"/>
      <c r="Y28" s="209"/>
    </row>
    <row r="29" spans="1:25" ht="27.6">
      <c r="A29" s="203" t="s">
        <v>302</v>
      </c>
      <c r="B29" s="209">
        <v>15.896000000000001</v>
      </c>
      <c r="C29" s="209">
        <v>16.837</v>
      </c>
      <c r="D29" s="209">
        <v>18.288</v>
      </c>
      <c r="E29" s="209"/>
      <c r="F29" s="209">
        <v>19.442</v>
      </c>
      <c r="G29" s="209"/>
      <c r="H29" s="209">
        <v>4.9710000000000001</v>
      </c>
      <c r="I29" s="209"/>
      <c r="J29" s="209">
        <v>5.0990000000000002</v>
      </c>
      <c r="K29" s="209"/>
      <c r="L29" s="209">
        <v>5.3140000000000001</v>
      </c>
      <c r="M29" s="209">
        <v>5.1630000000000003</v>
      </c>
      <c r="N29" s="209">
        <v>20.547000000000001</v>
      </c>
      <c r="O29" s="209"/>
      <c r="P29" s="209">
        <v>5.2290000000000001</v>
      </c>
      <c r="Q29" s="209">
        <v>5.3449999999999998</v>
      </c>
      <c r="R29" s="211">
        <v>5.47</v>
      </c>
      <c r="S29" s="209">
        <v>5.5510000000000002</v>
      </c>
      <c r="T29" s="209">
        <v>21.594999999999999</v>
      </c>
      <c r="U29" s="209">
        <v>5.6120000000000001</v>
      </c>
      <c r="V29" s="209">
        <v>5.649</v>
      </c>
      <c r="W29" s="209">
        <v>5.7469999999999999</v>
      </c>
      <c r="X29" s="209"/>
      <c r="Y29" s="209"/>
    </row>
    <row r="30" spans="1:25">
      <c r="A30" s="202" t="s">
        <v>303</v>
      </c>
      <c r="B30" s="209">
        <v>10.939</v>
      </c>
      <c r="C30" s="209">
        <v>11.872</v>
      </c>
      <c r="D30" s="209">
        <v>12.794</v>
      </c>
      <c r="E30" s="209"/>
      <c r="F30" s="209">
        <v>13.877000000000001</v>
      </c>
      <c r="G30" s="209"/>
      <c r="H30" s="209">
        <v>3.6030000000000002</v>
      </c>
      <c r="I30" s="209"/>
      <c r="J30" s="209">
        <v>3.6259999999999999</v>
      </c>
      <c r="K30" s="209"/>
      <c r="L30" s="209">
        <v>3.754</v>
      </c>
      <c r="M30" s="209">
        <v>3.9660000000000002</v>
      </c>
      <c r="N30" s="209">
        <v>14.95</v>
      </c>
      <c r="O30" s="209"/>
      <c r="P30" s="209">
        <v>3.9430000000000001</v>
      </c>
      <c r="Q30" s="209">
        <v>4.0110000000000001</v>
      </c>
      <c r="R30" s="209">
        <v>4.101</v>
      </c>
      <c r="S30" s="209">
        <v>4.1020000000000003</v>
      </c>
      <c r="T30" s="209">
        <v>16.155999999999999</v>
      </c>
      <c r="U30" s="209">
        <v>4.181</v>
      </c>
      <c r="V30" s="209">
        <v>4.3099999999999996</v>
      </c>
      <c r="W30" s="209">
        <v>4.4409999999999998</v>
      </c>
      <c r="X30" s="209"/>
      <c r="Y30" s="209"/>
    </row>
    <row r="31" spans="1:25">
      <c r="A31" s="202" t="s">
        <v>304</v>
      </c>
      <c r="B31" s="209">
        <v>1.069</v>
      </c>
      <c r="C31" s="209">
        <v>1.1200000000000001</v>
      </c>
      <c r="D31" s="209">
        <v>1.179</v>
      </c>
      <c r="E31" s="209"/>
      <c r="F31" s="209">
        <v>1.2490000000000001</v>
      </c>
      <c r="G31" s="209"/>
      <c r="H31" s="209">
        <v>323</v>
      </c>
      <c r="I31" s="209"/>
      <c r="J31" s="209">
        <v>332</v>
      </c>
      <c r="K31" s="209"/>
      <c r="L31" s="209">
        <v>336</v>
      </c>
      <c r="M31" s="209">
        <v>338</v>
      </c>
      <c r="N31" s="209">
        <v>1.329</v>
      </c>
      <c r="O31" s="209"/>
      <c r="P31" s="209">
        <v>339</v>
      </c>
      <c r="Q31" s="209">
        <v>348</v>
      </c>
      <c r="R31" s="209">
        <v>362</v>
      </c>
      <c r="S31" s="209">
        <v>371</v>
      </c>
      <c r="T31" s="209">
        <v>1.42</v>
      </c>
      <c r="U31" s="209">
        <v>377</v>
      </c>
      <c r="V31" s="209">
        <v>389</v>
      </c>
      <c r="W31" s="209">
        <v>399</v>
      </c>
      <c r="X31" s="209"/>
      <c r="Y31" s="209"/>
    </row>
    <row r="32" spans="1:25">
      <c r="A32" s="202" t="s">
        <v>305</v>
      </c>
      <c r="B32" s="209">
        <v>5.7629999999999999</v>
      </c>
      <c r="C32" s="209">
        <v>6.2960000000000003</v>
      </c>
      <c r="D32" s="209">
        <v>7.0350000000000001</v>
      </c>
      <c r="E32" s="209"/>
      <c r="F32" s="209">
        <v>7.6760000000000002</v>
      </c>
      <c r="G32" s="209"/>
      <c r="H32" s="209">
        <v>2.0379999999999998</v>
      </c>
      <c r="I32" s="209"/>
      <c r="J32" s="209">
        <v>1.9930000000000001</v>
      </c>
      <c r="K32" s="209"/>
      <c r="L32" s="209">
        <v>2.0979999999999999</v>
      </c>
      <c r="M32" s="209">
        <v>2.1819999999999999</v>
      </c>
      <c r="N32" s="209">
        <v>8.3119999999999994</v>
      </c>
      <c r="O32" s="209"/>
      <c r="P32" s="209">
        <v>2.2330000000000001</v>
      </c>
      <c r="Q32" s="209">
        <v>2.2610000000000001</v>
      </c>
      <c r="R32" s="209">
        <v>2.3570000000000002</v>
      </c>
      <c r="S32" s="209">
        <v>2.2799999999999998</v>
      </c>
      <c r="T32" s="209">
        <v>9.1310000000000002</v>
      </c>
      <c r="U32" s="209">
        <v>2.4580000000000002</v>
      </c>
      <c r="V32" s="209">
        <v>2.528</v>
      </c>
      <c r="W32" s="209">
        <v>2.6179999999999999</v>
      </c>
      <c r="X32" s="209"/>
      <c r="Y32" s="209"/>
    </row>
    <row r="33" spans="1:25">
      <c r="A33" s="202" t="s">
        <v>306</v>
      </c>
      <c r="B33" s="209">
        <v>3.0350000000000001</v>
      </c>
      <c r="C33" s="209">
        <v>3.3170000000000002</v>
      </c>
      <c r="D33" s="209">
        <v>3.641</v>
      </c>
      <c r="E33" s="209"/>
      <c r="F33" s="209">
        <v>3.87</v>
      </c>
      <c r="G33" s="209"/>
      <c r="H33" s="209">
        <v>994</v>
      </c>
      <c r="I33" s="209"/>
      <c r="J33" s="209">
        <v>1.0129999999999999</v>
      </c>
      <c r="K33" s="209"/>
      <c r="L33" s="209">
        <v>1.006</v>
      </c>
      <c r="M33" s="209">
        <v>1.028</v>
      </c>
      <c r="N33" s="209">
        <v>4.0410000000000004</v>
      </c>
      <c r="O33" s="209"/>
      <c r="P33" s="209">
        <v>1.0629999999999999</v>
      </c>
      <c r="Q33" s="209">
        <v>1.0049999999999999</v>
      </c>
      <c r="R33" s="209">
        <v>1.046</v>
      </c>
      <c r="S33" s="209">
        <v>1.0740000000000001</v>
      </c>
      <c r="T33" s="209">
        <v>4.1879999999999997</v>
      </c>
      <c r="U33" s="209">
        <v>1.1180000000000001</v>
      </c>
      <c r="V33" s="209">
        <v>1.103</v>
      </c>
      <c r="W33" s="209">
        <v>1.119</v>
      </c>
      <c r="X33" s="209"/>
      <c r="Y33" s="209"/>
    </row>
    <row r="34" spans="1:25">
      <c r="A34" s="202" t="s">
        <v>307</v>
      </c>
      <c r="B34" s="209">
        <v>2.153</v>
      </c>
      <c r="C34" s="211">
        <v>2.2400000000000002</v>
      </c>
      <c r="D34" s="209">
        <v>2.343</v>
      </c>
      <c r="E34" s="209"/>
      <c r="F34" s="209">
        <v>2.472</v>
      </c>
      <c r="G34" s="209"/>
      <c r="H34" s="209">
        <v>643</v>
      </c>
      <c r="I34" s="209"/>
      <c r="J34" s="209">
        <v>646</v>
      </c>
      <c r="K34" s="209"/>
      <c r="L34" s="209">
        <v>655</v>
      </c>
      <c r="M34" s="209">
        <v>666</v>
      </c>
      <c r="N34" s="209">
        <v>2.61</v>
      </c>
      <c r="O34" s="209"/>
      <c r="P34" s="209">
        <v>658</v>
      </c>
      <c r="Q34" s="209">
        <v>669</v>
      </c>
      <c r="R34" s="209">
        <v>692</v>
      </c>
      <c r="S34" s="209">
        <v>728</v>
      </c>
      <c r="T34" s="209">
        <v>2.7480000000000002</v>
      </c>
      <c r="U34" s="209">
        <v>704</v>
      </c>
      <c r="V34" s="209">
        <v>712</v>
      </c>
      <c r="W34" s="209">
        <v>724</v>
      </c>
      <c r="X34" s="209"/>
      <c r="Y34" s="209"/>
    </row>
    <row r="35" spans="1:25">
      <c r="A35" s="201" t="s">
        <v>308</v>
      </c>
      <c r="B35" s="210">
        <v>459</v>
      </c>
      <c r="C35" s="210">
        <v>482</v>
      </c>
      <c r="D35" s="210">
        <v>510</v>
      </c>
      <c r="E35" s="210"/>
      <c r="F35" s="210">
        <v>548</v>
      </c>
      <c r="G35" s="210"/>
      <c r="H35" s="210">
        <v>145</v>
      </c>
      <c r="I35" s="210"/>
      <c r="J35" s="210">
        <v>147</v>
      </c>
      <c r="K35" s="210"/>
      <c r="L35" s="210">
        <v>147</v>
      </c>
      <c r="M35" s="210">
        <v>148</v>
      </c>
      <c r="N35" s="210">
        <v>586</v>
      </c>
      <c r="O35" s="210"/>
      <c r="P35" s="210">
        <v>150</v>
      </c>
      <c r="Q35" s="210">
        <v>152</v>
      </c>
      <c r="R35" s="210">
        <v>156</v>
      </c>
      <c r="S35" s="210">
        <v>163</v>
      </c>
      <c r="T35" s="210">
        <v>622</v>
      </c>
      <c r="U35" s="210">
        <v>161</v>
      </c>
      <c r="V35" s="210">
        <v>161</v>
      </c>
      <c r="W35" s="210">
        <v>164</v>
      </c>
      <c r="X35" s="210"/>
      <c r="Y35" s="210"/>
    </row>
    <row r="36" spans="1:25" ht="27.6">
      <c r="A36" s="204" t="s">
        <v>309</v>
      </c>
      <c r="B36" s="210">
        <v>6.6369999999999996</v>
      </c>
      <c r="C36" s="210">
        <v>7.2249999999999996</v>
      </c>
      <c r="D36" s="210">
        <v>7.2359999999999998</v>
      </c>
      <c r="E36" s="210"/>
      <c r="F36" s="210">
        <v>7.3630000000000004</v>
      </c>
      <c r="G36" s="210"/>
      <c r="H36" s="210">
        <v>1.8280000000000001</v>
      </c>
      <c r="I36" s="210"/>
      <c r="J36" s="210">
        <v>1.802</v>
      </c>
      <c r="K36" s="210"/>
      <c r="L36" s="210">
        <v>1.903</v>
      </c>
      <c r="M36" s="210">
        <v>1.9730000000000001</v>
      </c>
      <c r="N36" s="210">
        <v>7.5060000000000002</v>
      </c>
      <c r="O36" s="210"/>
      <c r="P36" s="210">
        <v>1.915</v>
      </c>
      <c r="Q36" s="210">
        <v>1.931</v>
      </c>
      <c r="R36" s="210">
        <v>1.9590000000000001</v>
      </c>
      <c r="S36" s="210">
        <v>2.0539999999999998</v>
      </c>
      <c r="T36" s="210">
        <v>7.86</v>
      </c>
      <c r="U36" s="210">
        <v>2.0270000000000001</v>
      </c>
      <c r="V36" s="210">
        <v>2.0529999999999999</v>
      </c>
      <c r="W36" s="210">
        <v>2.0699999999999998</v>
      </c>
      <c r="X36" s="210"/>
      <c r="Y36" s="210"/>
    </row>
    <row r="37" spans="1:25">
      <c r="A37" s="201" t="s">
        <v>310</v>
      </c>
      <c r="B37" s="210">
        <v>3.3660000000000001</v>
      </c>
      <c r="C37" s="210">
        <v>3.6509999999999998</v>
      </c>
      <c r="D37" s="210">
        <v>4.0199999999999996</v>
      </c>
      <c r="E37" s="210"/>
      <c r="F37" s="210">
        <v>4.3579999999999997</v>
      </c>
      <c r="G37" s="210"/>
      <c r="H37" s="210">
        <v>1.103</v>
      </c>
      <c r="I37" s="210"/>
      <c r="J37" s="210">
        <v>1.091</v>
      </c>
      <c r="K37" s="210"/>
      <c r="L37" s="210">
        <v>1.137</v>
      </c>
      <c r="M37" s="210">
        <v>1.296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  <row r="38" spans="1:25">
      <c r="A38" s="201" t="s">
        <v>310</v>
      </c>
      <c r="B38" s="210">
        <v>3.3660000000000001</v>
      </c>
      <c r="C38" s="210">
        <v>3.6509999999999998</v>
      </c>
      <c r="D38" s="210">
        <v>4.0199999999999996</v>
      </c>
      <c r="E38" s="210"/>
      <c r="F38" s="210">
        <v>4.5380000000000003</v>
      </c>
      <c r="G38" s="210"/>
      <c r="H38" s="210">
        <v>1.103</v>
      </c>
      <c r="I38" s="210"/>
      <c r="J38" s="210">
        <v>1.091</v>
      </c>
      <c r="K38" s="210"/>
      <c r="L38" s="210">
        <v>1.137</v>
      </c>
      <c r="M38" s="210">
        <v>1.296</v>
      </c>
      <c r="N38" s="210">
        <v>4.6269999999999998</v>
      </c>
      <c r="O38" s="210"/>
      <c r="P38" s="210">
        <v>1.2310000000000001</v>
      </c>
      <c r="Q38" s="210">
        <v>1.2330000000000001</v>
      </c>
      <c r="R38" s="210">
        <v>1.2609999999999999</v>
      </c>
      <c r="S38" s="210">
        <v>1.3140000000000001</v>
      </c>
      <c r="T38" s="210">
        <v>5.04</v>
      </c>
      <c r="U38" s="210">
        <v>1.341</v>
      </c>
      <c r="V38" s="210">
        <v>1.3440000000000001</v>
      </c>
      <c r="W38" s="210">
        <v>1.371</v>
      </c>
      <c r="X38" s="210"/>
      <c r="Y38" s="210"/>
    </row>
    <row r="39" spans="1:25">
      <c r="A39" s="201" t="s">
        <v>311</v>
      </c>
      <c r="B39" s="210">
        <v>1.2589999999999999</v>
      </c>
      <c r="C39" s="210">
        <v>1.361</v>
      </c>
      <c r="D39" s="210">
        <v>1.504</v>
      </c>
      <c r="E39" s="210"/>
      <c r="F39" s="210">
        <v>1.621</v>
      </c>
      <c r="G39" s="210"/>
      <c r="H39" s="210">
        <v>422</v>
      </c>
      <c r="I39" s="210"/>
      <c r="J39" s="210">
        <v>427</v>
      </c>
      <c r="K39" s="210"/>
      <c r="L39" s="210">
        <v>436</v>
      </c>
      <c r="M39" s="210">
        <v>465</v>
      </c>
      <c r="N39" s="210">
        <v>1.75</v>
      </c>
      <c r="O39" s="210"/>
      <c r="P39" s="210">
        <v>440</v>
      </c>
      <c r="Q39" s="210">
        <v>446</v>
      </c>
      <c r="R39" s="210">
        <v>471</v>
      </c>
      <c r="S39" s="210">
        <v>521</v>
      </c>
      <c r="T39" s="210">
        <v>1.877</v>
      </c>
      <c r="U39" s="210">
        <v>473</v>
      </c>
      <c r="V39" s="210">
        <v>478</v>
      </c>
      <c r="W39" s="210">
        <v>493</v>
      </c>
      <c r="X39" s="210"/>
      <c r="Y39" s="210"/>
    </row>
    <row r="40" spans="1:25">
      <c r="A40" s="201" t="s">
        <v>312</v>
      </c>
      <c r="B40" s="200">
        <v>1.61</v>
      </c>
      <c r="C40" s="200">
        <v>1.706</v>
      </c>
      <c r="D40" s="200">
        <v>1.8220000000000001</v>
      </c>
      <c r="E40" s="200"/>
      <c r="F40" s="200">
        <v>1.9179999999999999</v>
      </c>
      <c r="G40" s="200"/>
      <c r="H40" s="200">
        <v>495</v>
      </c>
      <c r="I40" s="200"/>
      <c r="J40" s="200">
        <v>506</v>
      </c>
      <c r="K40" s="200"/>
      <c r="L40" s="200">
        <v>516</v>
      </c>
      <c r="M40" s="200">
        <v>526</v>
      </c>
      <c r="N40" s="200">
        <v>2.044</v>
      </c>
      <c r="O40" s="200"/>
      <c r="P40" s="200">
        <v>533</v>
      </c>
      <c r="Q40" s="200">
        <v>547</v>
      </c>
      <c r="R40" s="200">
        <v>556</v>
      </c>
      <c r="S40" s="200">
        <v>560</v>
      </c>
      <c r="T40" s="200">
        <v>2.1960000000000002</v>
      </c>
      <c r="U40" s="200">
        <v>571</v>
      </c>
      <c r="V40" s="200">
        <v>578</v>
      </c>
      <c r="W40" s="200">
        <v>590</v>
      </c>
      <c r="X40" s="200"/>
      <c r="Y40" s="200"/>
    </row>
    <row r="41" spans="1:25">
      <c r="A41" s="214" t="s">
        <v>313</v>
      </c>
      <c r="B41" s="214"/>
      <c r="C41" s="215">
        <v>6.34</v>
      </c>
      <c r="D41" s="215">
        <v>6.31</v>
      </c>
      <c r="E41" s="215"/>
      <c r="F41" s="215">
        <v>6.02</v>
      </c>
      <c r="G41" s="215"/>
      <c r="H41" s="215">
        <v>7.52</v>
      </c>
      <c r="I41" s="215"/>
      <c r="J41" s="215">
        <v>4.97</v>
      </c>
      <c r="K41" s="215"/>
      <c r="L41" s="215">
        <v>5.44</v>
      </c>
      <c r="M41" s="215">
        <v>5.59</v>
      </c>
      <c r="N41" s="215">
        <v>5.85</v>
      </c>
      <c r="O41" s="215"/>
      <c r="P41" s="215">
        <v>5.86</v>
      </c>
      <c r="Q41" s="215">
        <v>5.48</v>
      </c>
      <c r="R41" s="215">
        <v>4.93</v>
      </c>
      <c r="S41" s="215">
        <v>5.74</v>
      </c>
      <c r="T41" s="215">
        <v>5.41</v>
      </c>
      <c r="U41" s="215">
        <v>5.55</v>
      </c>
      <c r="V41" s="215">
        <v>5.86</v>
      </c>
      <c r="W41" s="215">
        <v>4.82</v>
      </c>
      <c r="X41" s="215"/>
      <c r="Y41" s="215"/>
    </row>
    <row r="42" spans="1:25">
      <c r="A42" s="221" t="s">
        <v>314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20"/>
    </row>
    <row r="43" spans="1:25">
      <c r="A43" s="224" t="s">
        <v>315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3"/>
    </row>
    <row r="44" spans="1:25">
      <c r="A44" s="200" t="s">
        <v>316</v>
      </c>
      <c r="B44" s="200">
        <v>30.3</v>
      </c>
      <c r="C44" s="200">
        <v>34.1</v>
      </c>
      <c r="D44" s="200">
        <v>40.200000000000003</v>
      </c>
      <c r="E44" s="200"/>
      <c r="F44" s="200">
        <v>43.6</v>
      </c>
      <c r="G44" s="200"/>
      <c r="H44" s="200">
        <v>47.6</v>
      </c>
      <c r="I44" s="200"/>
      <c r="J44" s="200">
        <v>46.8</v>
      </c>
      <c r="K44" s="200"/>
      <c r="L44" s="200">
        <v>48.7</v>
      </c>
      <c r="M44" s="200">
        <v>48.1</v>
      </c>
      <c r="N44" s="200">
        <v>48.1</v>
      </c>
      <c r="O44" s="200"/>
      <c r="P44" s="200">
        <v>50.8</v>
      </c>
      <c r="Q44" s="200">
        <v>52.9</v>
      </c>
      <c r="R44" s="200">
        <v>53.8</v>
      </c>
      <c r="S44" s="200">
        <v>54.3</v>
      </c>
      <c r="T44" s="200">
        <v>54.3</v>
      </c>
      <c r="U44" s="200">
        <v>55.5</v>
      </c>
      <c r="V44" s="200">
        <v>56.5</v>
      </c>
      <c r="W44" s="200">
        <v>57.46</v>
      </c>
      <c r="X44" s="200"/>
      <c r="Y44" s="200"/>
    </row>
    <row r="45" spans="1:25">
      <c r="A45" s="200" t="s">
        <v>317</v>
      </c>
      <c r="B45" s="200">
        <v>20.9</v>
      </c>
      <c r="C45" s="200">
        <v>22.6</v>
      </c>
      <c r="D45" s="200">
        <v>25.6</v>
      </c>
      <c r="E45" s="200"/>
      <c r="F45" s="200">
        <v>26.3</v>
      </c>
      <c r="G45" s="200"/>
      <c r="H45" s="206">
        <v>27</v>
      </c>
      <c r="I45" s="200"/>
      <c r="J45" s="200">
        <v>29.2</v>
      </c>
      <c r="K45" s="200"/>
      <c r="L45" s="200">
        <v>30.8</v>
      </c>
      <c r="M45" s="200">
        <v>29.7</v>
      </c>
      <c r="N45" s="200">
        <v>29.7</v>
      </c>
      <c r="O45" s="200"/>
      <c r="P45" s="200">
        <v>31.8</v>
      </c>
      <c r="Q45" s="206">
        <v>33</v>
      </c>
      <c r="R45" s="206">
        <v>34</v>
      </c>
      <c r="S45" s="200">
        <v>33.1</v>
      </c>
      <c r="T45" s="200">
        <v>33.1</v>
      </c>
      <c r="U45" s="200">
        <v>34.200000000000003</v>
      </c>
      <c r="V45" s="200">
        <v>35.200000000000003</v>
      </c>
      <c r="W45" s="200">
        <v>35.97</v>
      </c>
      <c r="X45" s="200"/>
      <c r="Y45" s="200"/>
    </row>
    <row r="46" spans="1:25">
      <c r="A46" s="201" t="s">
        <v>318</v>
      </c>
      <c r="B46" s="200">
        <v>3.6</v>
      </c>
      <c r="C46" s="200">
        <v>4.3</v>
      </c>
      <c r="D46" s="200">
        <v>4.9000000000000004</v>
      </c>
      <c r="E46" s="200"/>
      <c r="F46" s="200">
        <v>4.3</v>
      </c>
      <c r="G46" s="200"/>
      <c r="H46" s="200">
        <v>4.9000000000000004</v>
      </c>
      <c r="I46" s="200"/>
      <c r="J46" s="200">
        <v>6</v>
      </c>
      <c r="K46" s="200"/>
      <c r="L46" s="200">
        <v>6.2</v>
      </c>
      <c r="M46" s="200">
        <v>4.3</v>
      </c>
      <c r="N46" s="200">
        <v>4.3</v>
      </c>
      <c r="O46" s="200"/>
      <c r="P46" s="200">
        <v>6.6</v>
      </c>
      <c r="Q46" s="200">
        <v>7.4</v>
      </c>
      <c r="R46" s="200">
        <v>6.8</v>
      </c>
      <c r="S46" s="200">
        <v>4.9000000000000004</v>
      </c>
      <c r="T46" s="200">
        <v>4.9000000000000004</v>
      </c>
      <c r="U46" s="200">
        <v>7.1</v>
      </c>
      <c r="V46" s="200">
        <v>6.5</v>
      </c>
      <c r="W46" s="200">
        <v>6.43</v>
      </c>
      <c r="X46" s="200"/>
      <c r="Y46" s="200"/>
    </row>
    <row r="47" spans="1:25">
      <c r="A47" s="201" t="s">
        <v>319</v>
      </c>
      <c r="B47" s="200">
        <v>11.8</v>
      </c>
      <c r="C47" s="200">
        <v>11.9</v>
      </c>
      <c r="D47" s="200">
        <v>13.2</v>
      </c>
      <c r="E47" s="200"/>
      <c r="F47" s="200">
        <v>14.2</v>
      </c>
      <c r="G47" s="200"/>
      <c r="H47" s="206">
        <v>13</v>
      </c>
      <c r="I47" s="200"/>
      <c r="J47" s="200">
        <v>13.3</v>
      </c>
      <c r="K47" s="200"/>
      <c r="L47" s="200">
        <v>14.3</v>
      </c>
      <c r="M47" s="200">
        <v>15.3</v>
      </c>
      <c r="N47" s="200">
        <v>15.3</v>
      </c>
      <c r="O47" s="200"/>
      <c r="P47" s="206">
        <v>14</v>
      </c>
      <c r="Q47" s="200">
        <v>14.5</v>
      </c>
      <c r="R47" s="200">
        <v>15.5</v>
      </c>
      <c r="S47" s="200">
        <v>17.5</v>
      </c>
      <c r="T47" s="200">
        <v>17.5</v>
      </c>
      <c r="U47" s="206">
        <v>16</v>
      </c>
      <c r="V47" s="200">
        <v>17.399999999999999</v>
      </c>
      <c r="W47" s="200">
        <v>17.649999999999999</v>
      </c>
      <c r="X47" s="200"/>
      <c r="Y47" s="200"/>
    </row>
    <row r="48" spans="1:25">
      <c r="A48" s="201" t="s">
        <v>320</v>
      </c>
      <c r="B48" s="200">
        <v>5.5</v>
      </c>
      <c r="C48" s="200">
        <v>6.4</v>
      </c>
      <c r="D48" s="200">
        <v>7.6</v>
      </c>
      <c r="E48" s="200"/>
      <c r="F48" s="200">
        <v>7.8</v>
      </c>
      <c r="G48" s="200"/>
      <c r="H48" s="200">
        <v>9.1</v>
      </c>
      <c r="I48" s="200"/>
      <c r="J48" s="200">
        <v>9.8000000000000007</v>
      </c>
      <c r="K48" s="200"/>
      <c r="L48" s="200">
        <v>10.3</v>
      </c>
      <c r="M48" s="200">
        <v>10.199999999999999</v>
      </c>
      <c r="N48" s="200">
        <v>10.199999999999999</v>
      </c>
      <c r="O48" s="200"/>
      <c r="P48" s="200">
        <v>11.2</v>
      </c>
      <c r="Q48" s="200">
        <v>11.2</v>
      </c>
      <c r="R48" s="200">
        <v>11.7</v>
      </c>
      <c r="S48" s="200">
        <v>10.7</v>
      </c>
      <c r="T48" s="200">
        <v>10.7</v>
      </c>
      <c r="U48" s="206">
        <v>11</v>
      </c>
      <c r="V48" s="200">
        <v>11.3</v>
      </c>
      <c r="W48" s="200">
        <v>11.89</v>
      </c>
      <c r="X48" s="200"/>
      <c r="Y48" s="200"/>
    </row>
    <row r="49" spans="1:25" ht="15" customHeight="1">
      <c r="A49" s="200" t="s">
        <v>321</v>
      </c>
      <c r="B49" s="200">
        <v>21.6</v>
      </c>
      <c r="C49" s="200">
        <v>29.4</v>
      </c>
      <c r="D49" s="200">
        <v>34.200000000000003</v>
      </c>
      <c r="E49" s="200"/>
      <c r="F49" s="200">
        <v>38.700000000000003</v>
      </c>
      <c r="G49" s="200"/>
      <c r="H49" s="200">
        <v>38.9</v>
      </c>
      <c r="I49" s="200"/>
      <c r="J49" s="200">
        <v>40.4</v>
      </c>
      <c r="K49" s="200"/>
      <c r="L49" s="200">
        <v>41.3</v>
      </c>
      <c r="M49" s="200">
        <v>42.8</v>
      </c>
      <c r="N49" s="200">
        <v>42.8</v>
      </c>
      <c r="O49" s="200"/>
      <c r="P49" s="200">
        <v>44.2</v>
      </c>
      <c r="Q49" s="200">
        <v>45.8</v>
      </c>
      <c r="R49" s="200">
        <v>47.4</v>
      </c>
      <c r="S49" s="206">
        <v>48</v>
      </c>
      <c r="T49" s="206">
        <v>48</v>
      </c>
      <c r="U49" s="200">
        <v>48.2</v>
      </c>
      <c r="V49" s="200">
        <v>49.7</v>
      </c>
      <c r="W49" s="200">
        <v>50.3</v>
      </c>
      <c r="X49" s="200"/>
      <c r="Y49" s="200"/>
    </row>
    <row r="50" spans="1:25" ht="15" customHeight="1">
      <c r="A50" s="201" t="s">
        <v>322</v>
      </c>
      <c r="B50" s="200">
        <v>7.5</v>
      </c>
      <c r="C50" s="200">
        <v>10.6</v>
      </c>
      <c r="D50" s="200">
        <v>13.1</v>
      </c>
      <c r="E50" s="200"/>
      <c r="F50" s="200">
        <v>14.4</v>
      </c>
      <c r="G50" s="200"/>
      <c r="H50" s="200">
        <v>14.6</v>
      </c>
      <c r="I50" s="200"/>
      <c r="J50" s="200">
        <v>15.5</v>
      </c>
      <c r="K50" s="200"/>
      <c r="L50" s="200">
        <v>15.8</v>
      </c>
      <c r="M50" s="206">
        <v>16</v>
      </c>
      <c r="N50" s="206">
        <v>16</v>
      </c>
      <c r="O50" s="200"/>
      <c r="P50" s="200">
        <v>16.3</v>
      </c>
      <c r="Q50" s="200">
        <v>16.899999999999999</v>
      </c>
      <c r="R50" s="200">
        <v>17.2</v>
      </c>
      <c r="S50" s="200">
        <v>17.100000000000001</v>
      </c>
      <c r="T50" s="200">
        <v>17.100000000000001</v>
      </c>
      <c r="U50" s="206">
        <v>17</v>
      </c>
      <c r="V50" s="200">
        <v>17.2</v>
      </c>
      <c r="W50" s="200">
        <v>17.27</v>
      </c>
      <c r="X50" s="200"/>
      <c r="Y50" s="200"/>
    </row>
    <row r="51" spans="1:25" ht="15" customHeight="1">
      <c r="A51" s="201" t="s">
        <v>324</v>
      </c>
      <c r="B51" s="200">
        <v>4.5</v>
      </c>
      <c r="C51" s="200">
        <v>4.9000000000000004</v>
      </c>
      <c r="D51" s="200">
        <v>5.3</v>
      </c>
      <c r="E51" s="200"/>
      <c r="F51" s="200">
        <v>7.1</v>
      </c>
      <c r="G51" s="200"/>
      <c r="H51" s="200">
        <v>6.8</v>
      </c>
      <c r="I51" s="200"/>
      <c r="J51" s="200">
        <v>7.2</v>
      </c>
      <c r="K51" s="200"/>
      <c r="L51" s="206">
        <v>7</v>
      </c>
      <c r="M51" s="200">
        <v>7.6</v>
      </c>
      <c r="N51" s="200">
        <v>7.6</v>
      </c>
      <c r="O51" s="200"/>
      <c r="P51" s="200">
        <v>8.5</v>
      </c>
      <c r="Q51" s="200">
        <v>8.8000000000000007</v>
      </c>
      <c r="R51" s="200">
        <v>9.3000000000000007</v>
      </c>
      <c r="S51" s="206">
        <v>10</v>
      </c>
      <c r="T51" s="206">
        <v>10</v>
      </c>
      <c r="U51" s="200">
        <v>9.8000000000000007</v>
      </c>
      <c r="V51" s="200">
        <v>10.7</v>
      </c>
      <c r="W51" s="200">
        <v>11.01</v>
      </c>
      <c r="X51" s="200"/>
      <c r="Y51" s="200"/>
    </row>
    <row r="52" spans="1:25" ht="15" customHeight="1">
      <c r="A52" s="201" t="s">
        <v>323</v>
      </c>
      <c r="B52" s="200">
        <v>9.6</v>
      </c>
      <c r="C52" s="200">
        <v>13.8</v>
      </c>
      <c r="D52" s="200">
        <v>15.8</v>
      </c>
      <c r="E52" s="200"/>
      <c r="F52" s="200">
        <v>17.2</v>
      </c>
      <c r="G52" s="200"/>
      <c r="H52" s="200">
        <v>17.399999999999999</v>
      </c>
      <c r="I52" s="200"/>
      <c r="J52" s="200">
        <v>17.8</v>
      </c>
      <c r="K52" s="200"/>
      <c r="L52" s="200">
        <v>18.399999999999999</v>
      </c>
      <c r="M52" s="200">
        <v>19.100000000000001</v>
      </c>
      <c r="N52" s="200">
        <v>19.100000000000001</v>
      </c>
      <c r="O52" s="200"/>
      <c r="P52" s="200">
        <v>19.5</v>
      </c>
      <c r="Q52" s="200">
        <v>20.100000000000001</v>
      </c>
      <c r="R52" s="200">
        <v>20.8</v>
      </c>
      <c r="S52" s="200">
        <v>20.9</v>
      </c>
      <c r="T52" s="200">
        <v>20.9</v>
      </c>
      <c r="U52" s="200">
        <v>21.4</v>
      </c>
      <c r="V52" s="200">
        <v>21.7</v>
      </c>
      <c r="W52" s="200">
        <v>22.01</v>
      </c>
      <c r="X52" s="200"/>
      <c r="Y52" s="200"/>
    </row>
    <row r="53" spans="1:25" ht="15" customHeight="1">
      <c r="A53" s="200" t="s">
        <v>325</v>
      </c>
      <c r="B53" s="206">
        <v>103</v>
      </c>
      <c r="C53" s="206">
        <v>130</v>
      </c>
      <c r="D53" s="200">
        <v>133.4</v>
      </c>
      <c r="E53" s="200"/>
      <c r="F53" s="200">
        <v>147.1</v>
      </c>
      <c r="G53" s="200"/>
      <c r="H53" s="200">
        <v>144.19999999999999</v>
      </c>
      <c r="I53" s="200"/>
      <c r="J53" s="200">
        <v>138.6</v>
      </c>
      <c r="K53" s="200"/>
      <c r="L53" s="200">
        <v>134.1</v>
      </c>
      <c r="M53" s="200">
        <v>143.80000000000001</v>
      </c>
      <c r="N53" s="200">
        <v>143.80000000000001</v>
      </c>
      <c r="O53" s="200"/>
      <c r="P53" s="206">
        <v>139</v>
      </c>
      <c r="Q53" s="200">
        <v>138.80000000000001</v>
      </c>
      <c r="R53" s="200">
        <v>139.4</v>
      </c>
      <c r="S53" s="200">
        <v>145.1</v>
      </c>
      <c r="T53" s="200">
        <v>145.1</v>
      </c>
      <c r="U53" s="200">
        <v>141.19999999999999</v>
      </c>
      <c r="V53" s="200">
        <v>140.9</v>
      </c>
      <c r="W53" s="200">
        <v>139.80000000000001</v>
      </c>
      <c r="X53" s="200"/>
      <c r="Y53" s="200"/>
    </row>
    <row r="54" spans="1:25" ht="15" customHeight="1">
      <c r="A54" s="200" t="s">
        <v>326</v>
      </c>
      <c r="B54" s="200">
        <v>2.1</v>
      </c>
      <c r="C54" s="200">
        <v>2.2999999999999998</v>
      </c>
      <c r="D54" s="200">
        <v>2.2999999999999998</v>
      </c>
      <c r="E54" s="200"/>
      <c r="F54" s="200">
        <v>2.2000000000000002</v>
      </c>
      <c r="G54" s="200"/>
      <c r="H54" s="200">
        <v>3.2</v>
      </c>
      <c r="I54" s="200"/>
      <c r="J54" s="200">
        <v>2.9</v>
      </c>
      <c r="K54" s="200"/>
      <c r="L54" s="200">
        <v>3.1</v>
      </c>
      <c r="M54" s="200">
        <v>2.9</v>
      </c>
      <c r="N54" s="200">
        <v>2.9</v>
      </c>
      <c r="O54" s="200"/>
      <c r="P54" s="206">
        <v>3</v>
      </c>
      <c r="Q54" s="206">
        <v>3</v>
      </c>
      <c r="R54" s="200">
        <v>3.1</v>
      </c>
      <c r="S54" s="200">
        <v>2.7</v>
      </c>
      <c r="T54" s="200">
        <v>2.7</v>
      </c>
      <c r="U54" s="206">
        <v>3</v>
      </c>
      <c r="V54" s="200">
        <v>3.3</v>
      </c>
      <c r="W54" s="200">
        <v>3.6</v>
      </c>
      <c r="X54" s="200"/>
      <c r="Y54" s="200"/>
    </row>
    <row r="56" spans="1:25">
      <c r="A56" t="s">
        <v>328</v>
      </c>
    </row>
    <row r="57" spans="1:25">
      <c r="A57" t="s">
        <v>329</v>
      </c>
    </row>
    <row r="58" spans="1:25">
      <c r="A58" t="s">
        <v>330</v>
      </c>
    </row>
    <row r="59" spans="1:25">
      <c r="A59" t="s">
        <v>331</v>
      </c>
    </row>
    <row r="60" spans="1:25">
      <c r="A60" s="205" t="s">
        <v>332</v>
      </c>
    </row>
    <row r="61" spans="1:25">
      <c r="A61" s="205" t="s">
        <v>333</v>
      </c>
    </row>
  </sheetData>
  <mergeCells count="14">
    <mergeCell ref="B8:F8"/>
    <mergeCell ref="B11:F11"/>
    <mergeCell ref="Y3:Y4"/>
    <mergeCell ref="A3:A4"/>
    <mergeCell ref="B3:B4"/>
    <mergeCell ref="C3:C4"/>
    <mergeCell ref="D3:D4"/>
    <mergeCell ref="F3:F4"/>
    <mergeCell ref="A1:X1"/>
    <mergeCell ref="H3:M3"/>
    <mergeCell ref="N3:N4"/>
    <mergeCell ref="P3:S3"/>
    <mergeCell ref="T3:T4"/>
    <mergeCell ref="U3:X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20"/>
  <sheetViews>
    <sheetView workbookViewId="0">
      <selection activeCell="B15" sqref="B15"/>
    </sheetView>
  </sheetViews>
  <sheetFormatPr defaultRowHeight="14.4"/>
  <cols>
    <col min="1" max="1" width="5.88671875" customWidth="1"/>
    <col min="2" max="2" width="30.33203125" customWidth="1"/>
  </cols>
  <sheetData>
    <row r="2" spans="1:14" ht="15" thickBot="1"/>
    <row r="3" spans="1:14">
      <c r="A3" s="318" t="s">
        <v>2</v>
      </c>
      <c r="B3" s="320" t="s">
        <v>171</v>
      </c>
      <c r="C3" s="322" t="s">
        <v>10</v>
      </c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3"/>
    </row>
    <row r="4" spans="1:14">
      <c r="A4" s="319"/>
      <c r="B4" s="321"/>
      <c r="C4" s="137" t="s">
        <v>170</v>
      </c>
      <c r="D4" s="137" t="s">
        <v>172</v>
      </c>
      <c r="E4" s="137" t="s">
        <v>173</v>
      </c>
      <c r="F4" s="137" t="s">
        <v>174</v>
      </c>
      <c r="G4" s="137" t="s">
        <v>175</v>
      </c>
      <c r="H4" s="137" t="s">
        <v>176</v>
      </c>
      <c r="I4" s="137" t="s">
        <v>177</v>
      </c>
      <c r="J4" s="137" t="s">
        <v>178</v>
      </c>
      <c r="K4" s="137" t="s">
        <v>179</v>
      </c>
      <c r="L4" s="137" t="s">
        <v>180</v>
      </c>
      <c r="M4" s="137" t="s">
        <v>181</v>
      </c>
      <c r="N4" s="139" t="s">
        <v>182</v>
      </c>
    </row>
    <row r="5" spans="1:14">
      <c r="A5" s="140">
        <v>1</v>
      </c>
      <c r="B5" s="130" t="s">
        <v>192</v>
      </c>
      <c r="C5" s="133">
        <v>97.92</v>
      </c>
      <c r="D5" s="134">
        <v>98.64</v>
      </c>
      <c r="E5" s="134"/>
      <c r="F5" s="134"/>
      <c r="G5" s="135"/>
      <c r="H5" s="135"/>
      <c r="I5" s="131"/>
      <c r="J5" s="131"/>
      <c r="K5" s="134"/>
      <c r="L5" s="134"/>
      <c r="M5" s="1"/>
      <c r="N5" s="141"/>
    </row>
    <row r="6" spans="1:14" ht="28.8">
      <c r="A6" s="140"/>
      <c r="B6" s="132" t="s">
        <v>193</v>
      </c>
      <c r="C6" s="131">
        <v>93.84</v>
      </c>
      <c r="D6" s="131">
        <v>94.12</v>
      </c>
      <c r="E6" s="136"/>
      <c r="F6" s="136"/>
      <c r="G6" s="131"/>
      <c r="H6" s="131"/>
      <c r="I6" s="131"/>
      <c r="J6" s="131"/>
      <c r="K6" s="131"/>
      <c r="L6" s="131"/>
      <c r="M6" s="1"/>
      <c r="N6" s="141"/>
    </row>
    <row r="7" spans="1:14">
      <c r="A7" s="140"/>
      <c r="B7" s="132" t="s">
        <v>194</v>
      </c>
      <c r="C7" s="131">
        <v>89.24</v>
      </c>
      <c r="D7" s="131">
        <v>90.18</v>
      </c>
      <c r="E7" s="131"/>
      <c r="F7" s="136"/>
      <c r="G7" s="131"/>
      <c r="H7" s="131"/>
      <c r="I7" s="131"/>
      <c r="J7" s="131"/>
      <c r="K7" s="131"/>
      <c r="L7" s="131"/>
      <c r="M7" s="1"/>
      <c r="N7" s="141"/>
    </row>
    <row r="8" spans="1:14" ht="28.8">
      <c r="A8" s="140"/>
      <c r="B8" s="132" t="s">
        <v>195</v>
      </c>
      <c r="C8" s="131">
        <v>101.4</v>
      </c>
      <c r="D8" s="136">
        <v>103.09</v>
      </c>
      <c r="E8" s="131"/>
      <c r="F8" s="131"/>
      <c r="G8" s="131"/>
      <c r="H8" s="131"/>
      <c r="I8" s="131"/>
      <c r="J8" s="131"/>
      <c r="K8" s="136"/>
      <c r="L8" s="136"/>
      <c r="M8" s="1"/>
      <c r="N8" s="141"/>
    </row>
    <row r="9" spans="1:14">
      <c r="A9" s="140"/>
      <c r="B9" s="132" t="s">
        <v>196</v>
      </c>
      <c r="C9" s="131">
        <v>105.01</v>
      </c>
      <c r="D9" s="131">
        <v>104.67</v>
      </c>
      <c r="E9" s="131"/>
      <c r="F9" s="131"/>
      <c r="G9" s="136"/>
      <c r="H9" s="131"/>
      <c r="I9" s="131"/>
      <c r="J9" s="131"/>
      <c r="K9" s="136"/>
      <c r="L9" s="131"/>
      <c r="M9" s="1"/>
      <c r="N9" s="141"/>
    </row>
    <row r="10" spans="1:14">
      <c r="A10" s="140"/>
      <c r="B10" s="132" t="s">
        <v>201</v>
      </c>
      <c r="C10" s="148">
        <v>107.14</v>
      </c>
      <c r="D10" s="131">
        <v>107.37</v>
      </c>
      <c r="E10" s="131"/>
      <c r="F10" s="131"/>
      <c r="G10" s="131"/>
      <c r="H10" s="131"/>
      <c r="I10" s="131"/>
      <c r="J10" s="131"/>
      <c r="K10" s="131"/>
      <c r="L10" s="131"/>
      <c r="M10" s="1"/>
      <c r="N10" s="141"/>
    </row>
    <row r="11" spans="1:14">
      <c r="A11" s="140"/>
      <c r="B11" s="132" t="s">
        <v>197</v>
      </c>
      <c r="C11" s="131">
        <v>123.04</v>
      </c>
      <c r="D11" s="131">
        <v>123.79</v>
      </c>
      <c r="E11" s="131"/>
      <c r="F11" s="131"/>
      <c r="G11" s="131"/>
      <c r="H11" s="131"/>
      <c r="I11" s="131"/>
      <c r="J11" s="131"/>
      <c r="K11" s="131"/>
      <c r="L11" s="131"/>
      <c r="M11" s="1"/>
      <c r="N11" s="141"/>
    </row>
    <row r="12" spans="1:14">
      <c r="A12" s="140"/>
      <c r="B12" s="132" t="s">
        <v>198</v>
      </c>
      <c r="C12" s="131">
        <v>125.65</v>
      </c>
      <c r="D12" s="152">
        <v>125.49</v>
      </c>
      <c r="E12" s="149"/>
      <c r="F12" s="149"/>
      <c r="G12" s="149"/>
      <c r="H12" s="149"/>
      <c r="I12" s="149"/>
      <c r="J12" s="149"/>
      <c r="K12" s="149"/>
      <c r="L12" s="149"/>
      <c r="M12" s="150"/>
      <c r="N12" s="151"/>
    </row>
    <row r="13" spans="1:14">
      <c r="A13" s="140"/>
      <c r="B13" s="132"/>
      <c r="C13" s="131"/>
      <c r="D13" s="152"/>
      <c r="E13" s="149"/>
      <c r="F13" s="149"/>
      <c r="G13" s="149"/>
      <c r="H13" s="149"/>
      <c r="I13" s="149"/>
      <c r="J13" s="149"/>
      <c r="K13" s="149"/>
      <c r="L13" s="149"/>
      <c r="M13" s="150"/>
      <c r="N13" s="151"/>
    </row>
    <row r="14" spans="1:14">
      <c r="A14" s="140">
        <v>2</v>
      </c>
      <c r="B14" s="130" t="s">
        <v>199</v>
      </c>
      <c r="C14" s="131"/>
      <c r="D14" s="152"/>
      <c r="E14" s="149"/>
      <c r="F14" s="149"/>
      <c r="G14" s="149"/>
      <c r="H14" s="149"/>
      <c r="I14" s="149"/>
      <c r="J14" s="149"/>
      <c r="K14" s="149"/>
      <c r="L14" s="149"/>
      <c r="M14" s="150"/>
      <c r="N14" s="151"/>
    </row>
    <row r="15" spans="1:14">
      <c r="A15" s="140"/>
      <c r="B15" s="132"/>
      <c r="C15" s="131"/>
      <c r="D15" s="152"/>
      <c r="E15" s="149"/>
      <c r="F15" s="149"/>
      <c r="G15" s="149"/>
      <c r="H15" s="149"/>
      <c r="I15" s="149"/>
      <c r="J15" s="149"/>
      <c r="K15" s="149"/>
      <c r="L15" s="149"/>
      <c r="M15" s="150"/>
      <c r="N15" s="151"/>
    </row>
    <row r="16" spans="1:14">
      <c r="A16" s="140"/>
      <c r="B16" s="132"/>
      <c r="C16" s="131"/>
      <c r="D16" s="152"/>
      <c r="E16" s="149"/>
      <c r="F16" s="149"/>
      <c r="G16" s="149"/>
      <c r="H16" s="149"/>
      <c r="I16" s="149"/>
      <c r="J16" s="149"/>
      <c r="K16" s="149"/>
      <c r="L16" s="149"/>
      <c r="M16" s="150"/>
      <c r="N16" s="151"/>
    </row>
    <row r="17" spans="1:14">
      <c r="A17" s="140"/>
      <c r="B17" s="132"/>
      <c r="C17" s="131"/>
      <c r="D17" s="152"/>
      <c r="E17" s="149"/>
      <c r="F17" s="149"/>
      <c r="G17" s="149"/>
      <c r="H17" s="149"/>
      <c r="I17" s="149"/>
      <c r="J17" s="149"/>
      <c r="K17" s="149"/>
      <c r="L17" s="149"/>
      <c r="M17" s="150"/>
      <c r="N17" s="151"/>
    </row>
    <row r="18" spans="1:14">
      <c r="A18" s="140"/>
      <c r="B18" s="132"/>
      <c r="C18" s="131"/>
      <c r="D18" s="152"/>
      <c r="E18" s="149"/>
      <c r="F18" s="149"/>
      <c r="G18" s="149"/>
      <c r="H18" s="149"/>
      <c r="I18" s="149"/>
      <c r="J18" s="149"/>
      <c r="K18" s="149"/>
      <c r="L18" s="149"/>
      <c r="M18" s="150"/>
      <c r="N18" s="151"/>
    </row>
    <row r="19" spans="1:14">
      <c r="A19" s="140"/>
      <c r="B19" s="132"/>
      <c r="C19" s="131"/>
      <c r="D19" s="152"/>
      <c r="E19" s="149"/>
      <c r="F19" s="149"/>
      <c r="G19" s="149"/>
      <c r="H19" s="149"/>
      <c r="I19" s="149"/>
      <c r="J19" s="149"/>
      <c r="K19" s="149"/>
      <c r="L19" s="149"/>
      <c r="M19" s="150"/>
      <c r="N19" s="151"/>
    </row>
    <row r="20" spans="1:14" ht="15" thickBot="1">
      <c r="A20" s="142"/>
      <c r="B20" s="154"/>
      <c r="C20" s="144"/>
      <c r="D20" s="153"/>
      <c r="E20" s="144"/>
      <c r="F20" s="144"/>
      <c r="G20" s="144"/>
      <c r="H20" s="144"/>
      <c r="I20" s="144"/>
      <c r="J20" s="144"/>
      <c r="K20" s="144"/>
      <c r="L20" s="144"/>
      <c r="M20" s="146"/>
      <c r="N20" s="147"/>
    </row>
  </sheetData>
  <mergeCells count="3">
    <mergeCell ref="A3:A4"/>
    <mergeCell ref="B3:B4"/>
    <mergeCell ref="C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96" t="s">
        <v>43</v>
      </c>
      <c r="B1" s="196"/>
      <c r="C1" s="196"/>
      <c r="D1" s="196"/>
      <c r="E1" s="196"/>
      <c r="F1" s="196"/>
      <c r="G1" s="196"/>
      <c r="H1" s="196"/>
    </row>
    <row r="3" spans="1:20" ht="30" customHeight="1">
      <c r="A3" s="237" t="s">
        <v>14</v>
      </c>
      <c r="B3" s="237" t="s">
        <v>15</v>
      </c>
      <c r="C3" s="247" t="s">
        <v>18</v>
      </c>
      <c r="D3" s="248"/>
      <c r="E3" s="248"/>
      <c r="F3" s="248"/>
      <c r="G3" s="248"/>
      <c r="H3" s="248"/>
      <c r="I3" s="248"/>
      <c r="J3" s="248"/>
      <c r="K3" s="249"/>
      <c r="L3" s="239" t="s">
        <v>31</v>
      </c>
      <c r="M3" s="243"/>
      <c r="N3" s="240"/>
      <c r="O3" s="239" t="s">
        <v>35</v>
      </c>
      <c r="P3" s="240"/>
      <c r="Q3" s="237" t="s">
        <v>38</v>
      </c>
      <c r="R3" s="237" t="s">
        <v>39</v>
      </c>
      <c r="S3" s="237" t="s">
        <v>40</v>
      </c>
      <c r="T3" s="237" t="s">
        <v>41</v>
      </c>
    </row>
    <row r="4" spans="1:20" ht="43.2">
      <c r="A4" s="245"/>
      <c r="B4" s="245"/>
      <c r="C4" s="6" t="s">
        <v>16</v>
      </c>
      <c r="D4" s="6" t="s">
        <v>17</v>
      </c>
      <c r="E4" s="5" t="s">
        <v>19</v>
      </c>
      <c r="F4" s="5" t="s">
        <v>20</v>
      </c>
      <c r="G4" s="246" t="s">
        <v>21</v>
      </c>
      <c r="H4" s="246"/>
      <c r="I4" s="237" t="s">
        <v>24</v>
      </c>
      <c r="J4" s="237" t="s">
        <v>25</v>
      </c>
      <c r="K4" s="237" t="s">
        <v>26</v>
      </c>
      <c r="L4" s="241"/>
      <c r="M4" s="244"/>
      <c r="N4" s="242"/>
      <c r="O4" s="241"/>
      <c r="P4" s="242"/>
      <c r="Q4" s="238"/>
      <c r="R4" s="238"/>
      <c r="S4" s="238"/>
      <c r="T4" s="238"/>
    </row>
    <row r="5" spans="1:20">
      <c r="A5" s="238"/>
      <c r="B5" s="238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38"/>
      <c r="J5" s="238"/>
      <c r="K5" s="238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L3:N4"/>
    <mergeCell ref="B3:B5"/>
    <mergeCell ref="A3:A5"/>
    <mergeCell ref="I4:I5"/>
    <mergeCell ref="J4:J5"/>
    <mergeCell ref="K4:K5"/>
    <mergeCell ref="G4:H4"/>
    <mergeCell ref="C3:K3"/>
    <mergeCell ref="O3:P4"/>
    <mergeCell ref="Q3:Q4"/>
    <mergeCell ref="R3:R4"/>
    <mergeCell ref="S3:S4"/>
    <mergeCell ref="T3:T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96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opLeftCell="C124" workbookViewId="0">
      <selection activeCell="F151" sqref="F151"/>
    </sheetView>
  </sheetViews>
  <sheetFormatPr defaultRowHeight="14.4"/>
  <cols>
    <col min="1" max="1" width="5.44140625" customWidth="1"/>
    <col min="2" max="2" width="22.33203125" customWidth="1"/>
    <col min="3" max="3" width="16.44140625" customWidth="1"/>
    <col min="4" max="4" width="14.33203125" customWidth="1"/>
    <col min="5" max="5" width="15.109375" customWidth="1"/>
    <col min="6" max="6" width="15" customWidth="1"/>
    <col min="16" max="16" width="13.6640625" customWidth="1"/>
  </cols>
  <sheetData>
    <row r="1" spans="1:18" ht="24" customHeight="1"/>
    <row r="2" spans="1:18" ht="24.75" customHeight="1">
      <c r="A2" s="66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8" ht="24.9" customHeight="1">
      <c r="A3" s="69" t="s">
        <v>68</v>
      </c>
      <c r="B3" s="69" t="s">
        <v>69</v>
      </c>
      <c r="C3" s="70" t="s">
        <v>70</v>
      </c>
      <c r="D3" s="70" t="s">
        <v>49</v>
      </c>
      <c r="E3" s="70" t="s">
        <v>50</v>
      </c>
      <c r="F3" s="70" t="s">
        <v>51</v>
      </c>
      <c r="G3" s="70" t="s">
        <v>52</v>
      </c>
      <c r="H3" s="70" t="s">
        <v>53</v>
      </c>
      <c r="I3" s="70" t="s">
        <v>71</v>
      </c>
      <c r="J3" s="70" t="s">
        <v>72</v>
      </c>
      <c r="K3" s="70" t="s">
        <v>73</v>
      </c>
      <c r="L3" s="70" t="s">
        <v>74</v>
      </c>
      <c r="M3" s="70" t="s">
        <v>58</v>
      </c>
      <c r="N3" s="70" t="s">
        <v>75</v>
      </c>
      <c r="O3" s="70" t="s">
        <v>60</v>
      </c>
      <c r="P3" s="70" t="s">
        <v>76</v>
      </c>
      <c r="Q3" s="71" t="s">
        <v>77</v>
      </c>
      <c r="R3" s="68"/>
    </row>
    <row r="4" spans="1:18" ht="24.9" customHeight="1">
      <c r="A4" s="72">
        <v>1</v>
      </c>
      <c r="B4" s="73" t="s">
        <v>78</v>
      </c>
      <c r="C4" s="197">
        <v>6250</v>
      </c>
      <c r="D4" s="74">
        <v>503.7</v>
      </c>
      <c r="E4" s="74">
        <v>953.5</v>
      </c>
      <c r="F4" s="75"/>
      <c r="G4" s="76"/>
      <c r="H4" s="76"/>
      <c r="I4" s="76"/>
      <c r="J4" s="76"/>
      <c r="K4" s="76"/>
      <c r="L4" s="76"/>
      <c r="M4" s="76"/>
      <c r="N4" s="76"/>
      <c r="O4" s="76"/>
      <c r="P4" s="76">
        <f>SUM(D4:O4)</f>
        <v>1457.2</v>
      </c>
      <c r="Q4" s="77">
        <f t="shared" ref="Q4:Q22" si="0">P4/C4*100</f>
        <v>23.315200000000001</v>
      </c>
      <c r="R4" s="68"/>
    </row>
    <row r="5" spans="1:18" ht="24.9" customHeight="1">
      <c r="A5" s="72">
        <v>2</v>
      </c>
      <c r="B5" s="73" t="s">
        <v>79</v>
      </c>
      <c r="C5" s="197">
        <v>11500</v>
      </c>
      <c r="D5" s="74">
        <v>685</v>
      </c>
      <c r="E5" s="74">
        <v>1070</v>
      </c>
      <c r="F5" s="76"/>
      <c r="G5" s="75"/>
      <c r="H5" s="76"/>
      <c r="I5" s="76"/>
      <c r="J5" s="76"/>
      <c r="K5" s="76"/>
      <c r="L5" s="76"/>
      <c r="M5" s="76"/>
      <c r="N5" s="76"/>
      <c r="O5" s="76"/>
      <c r="P5" s="76">
        <f t="shared" ref="P5:P22" si="1">SUM(D5:O5)</f>
        <v>1755</v>
      </c>
      <c r="Q5" s="77">
        <f t="shared" si="0"/>
        <v>15.260869565217391</v>
      </c>
      <c r="R5" s="68"/>
    </row>
    <row r="6" spans="1:18" ht="24.9" customHeight="1">
      <c r="A6" s="72">
        <v>3</v>
      </c>
      <c r="B6" s="73" t="s">
        <v>80</v>
      </c>
      <c r="C6" s="197">
        <v>5300</v>
      </c>
      <c r="D6" s="74">
        <v>259</v>
      </c>
      <c r="E6" s="74">
        <v>482.5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>
        <f t="shared" si="1"/>
        <v>741.5</v>
      </c>
      <c r="Q6" s="77">
        <f t="shared" si="0"/>
        <v>13.990566037735849</v>
      </c>
      <c r="R6" s="68"/>
    </row>
    <row r="7" spans="1:18" ht="24.9" customHeight="1">
      <c r="A7" s="72">
        <v>4</v>
      </c>
      <c r="B7" s="73" t="s">
        <v>81</v>
      </c>
      <c r="C7" s="197">
        <v>7200</v>
      </c>
      <c r="D7" s="74">
        <v>364.45</v>
      </c>
      <c r="E7" s="74">
        <v>720.15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>
        <f t="shared" si="1"/>
        <v>1084.5999999999999</v>
      </c>
      <c r="Q7" s="77">
        <f t="shared" si="0"/>
        <v>15.063888888888888</v>
      </c>
      <c r="R7" s="68"/>
    </row>
    <row r="8" spans="1:18" ht="24.9" customHeight="1">
      <c r="A8" s="72">
        <v>5</v>
      </c>
      <c r="B8" s="73" t="s">
        <v>82</v>
      </c>
      <c r="C8" s="197">
        <v>4200</v>
      </c>
      <c r="D8" s="74">
        <v>377</v>
      </c>
      <c r="E8" s="74">
        <v>339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>
        <f t="shared" si="1"/>
        <v>716</v>
      </c>
      <c r="Q8" s="77">
        <f t="shared" si="0"/>
        <v>17.047619047619047</v>
      </c>
      <c r="R8" s="68"/>
    </row>
    <row r="9" spans="1:18" ht="24.9" customHeight="1">
      <c r="A9" s="72">
        <v>6</v>
      </c>
      <c r="B9" s="73" t="s">
        <v>83</v>
      </c>
      <c r="C9" s="197">
        <v>5800</v>
      </c>
      <c r="D9" s="74">
        <v>316</v>
      </c>
      <c r="E9" s="74">
        <v>541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>
        <f t="shared" si="1"/>
        <v>857</v>
      </c>
      <c r="Q9" s="77">
        <f t="shared" si="0"/>
        <v>14.775862068965518</v>
      </c>
      <c r="R9" s="68"/>
    </row>
    <row r="10" spans="1:18" ht="24.9" customHeight="1">
      <c r="A10" s="72">
        <v>7</v>
      </c>
      <c r="B10" s="73" t="s">
        <v>84</v>
      </c>
      <c r="C10" s="197">
        <v>6300</v>
      </c>
      <c r="D10" s="74">
        <v>357</v>
      </c>
      <c r="E10" s="74">
        <v>373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>
        <f t="shared" si="1"/>
        <v>730</v>
      </c>
      <c r="Q10" s="77">
        <f t="shared" si="0"/>
        <v>11.587301587301587</v>
      </c>
      <c r="R10" s="68"/>
    </row>
    <row r="11" spans="1:18" ht="24.9" customHeight="1">
      <c r="A11" s="72">
        <v>8</v>
      </c>
      <c r="B11" s="73" t="s">
        <v>85</v>
      </c>
      <c r="C11" s="197">
        <v>3900</v>
      </c>
      <c r="D11" s="74">
        <v>328</v>
      </c>
      <c r="E11" s="74">
        <v>305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>
        <f t="shared" si="1"/>
        <v>633</v>
      </c>
      <c r="Q11" s="77">
        <f t="shared" si="0"/>
        <v>16.230769230769234</v>
      </c>
      <c r="R11" s="68"/>
    </row>
    <row r="12" spans="1:18" ht="24.9" customHeight="1">
      <c r="A12" s="72">
        <v>9</v>
      </c>
      <c r="B12" s="73" t="s">
        <v>86</v>
      </c>
      <c r="C12" s="197">
        <v>1200</v>
      </c>
      <c r="D12" s="74">
        <v>89</v>
      </c>
      <c r="E12" s="74">
        <v>91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>
        <f t="shared" si="1"/>
        <v>180</v>
      </c>
      <c r="Q12" s="77">
        <f t="shared" si="0"/>
        <v>15</v>
      </c>
      <c r="R12" s="68"/>
    </row>
    <row r="13" spans="1:18" ht="24.9" customHeight="1">
      <c r="A13" s="72">
        <v>10</v>
      </c>
      <c r="B13" s="73" t="s">
        <v>87</v>
      </c>
      <c r="C13" s="197">
        <v>3900</v>
      </c>
      <c r="D13" s="74">
        <v>392</v>
      </c>
      <c r="E13" s="74">
        <v>653</v>
      </c>
      <c r="F13" s="76"/>
      <c r="G13" s="75"/>
      <c r="H13" s="76"/>
      <c r="I13" s="76"/>
      <c r="J13" s="76"/>
      <c r="K13" s="76"/>
      <c r="L13" s="76"/>
      <c r="M13" s="76"/>
      <c r="N13" s="76"/>
      <c r="O13" s="76"/>
      <c r="P13" s="76">
        <f t="shared" si="1"/>
        <v>1045</v>
      </c>
      <c r="Q13" s="77">
        <f t="shared" si="0"/>
        <v>26.794871794871796</v>
      </c>
      <c r="R13" s="68"/>
    </row>
    <row r="14" spans="1:18" ht="24.9" customHeight="1">
      <c r="A14" s="72">
        <v>11</v>
      </c>
      <c r="B14" s="73" t="s">
        <v>88</v>
      </c>
      <c r="C14" s="197">
        <v>6290</v>
      </c>
      <c r="D14" s="74">
        <v>375</v>
      </c>
      <c r="E14" s="74">
        <v>650</v>
      </c>
      <c r="F14" s="76"/>
      <c r="G14" s="76"/>
      <c r="H14" s="76"/>
      <c r="I14" s="76"/>
      <c r="J14" s="76"/>
      <c r="K14" s="75"/>
      <c r="L14" s="76"/>
      <c r="M14" s="76"/>
      <c r="N14" s="76"/>
      <c r="O14" s="76"/>
      <c r="P14" s="76">
        <f t="shared" si="1"/>
        <v>1025</v>
      </c>
      <c r="Q14" s="77">
        <f t="shared" si="0"/>
        <v>16.295707472178062</v>
      </c>
      <c r="R14" s="68"/>
    </row>
    <row r="15" spans="1:18" ht="24.9" customHeight="1">
      <c r="A15" s="72">
        <v>12</v>
      </c>
      <c r="B15" s="73" t="s">
        <v>89</v>
      </c>
      <c r="C15" s="197">
        <v>200</v>
      </c>
      <c r="D15" s="74">
        <v>0</v>
      </c>
      <c r="E15" s="74">
        <v>0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>
        <f t="shared" si="1"/>
        <v>0</v>
      </c>
      <c r="Q15" s="77">
        <f t="shared" si="0"/>
        <v>0</v>
      </c>
      <c r="R15" s="68"/>
    </row>
    <row r="16" spans="1:18" ht="24.9" customHeight="1">
      <c r="A16" s="72">
        <v>13</v>
      </c>
      <c r="B16" s="73" t="s">
        <v>90</v>
      </c>
      <c r="C16" s="197">
        <v>850</v>
      </c>
      <c r="D16" s="74">
        <v>20</v>
      </c>
      <c r="E16" s="74">
        <v>85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>
        <f t="shared" si="1"/>
        <v>105</v>
      </c>
      <c r="Q16" s="77">
        <f t="shared" si="0"/>
        <v>12.352941176470589</v>
      </c>
      <c r="R16" s="68"/>
    </row>
    <row r="17" spans="1:18" ht="24.9" customHeight="1">
      <c r="A17" s="72">
        <v>14</v>
      </c>
      <c r="B17" s="73" t="s">
        <v>91</v>
      </c>
      <c r="C17" s="197">
        <v>140</v>
      </c>
      <c r="D17" s="74">
        <v>0</v>
      </c>
      <c r="E17" s="74">
        <v>0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>
        <f t="shared" si="1"/>
        <v>0</v>
      </c>
      <c r="Q17" s="77">
        <f t="shared" si="0"/>
        <v>0</v>
      </c>
      <c r="R17" s="68"/>
    </row>
    <row r="18" spans="1:18" ht="24.9" customHeight="1">
      <c r="A18" s="72">
        <v>15</v>
      </c>
      <c r="B18" s="73" t="s">
        <v>92</v>
      </c>
      <c r="C18" s="197">
        <v>150</v>
      </c>
      <c r="D18" s="74">
        <v>5</v>
      </c>
      <c r="E18" s="74">
        <v>24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>
        <f t="shared" si="1"/>
        <v>29</v>
      </c>
      <c r="Q18" s="77">
        <f t="shared" si="0"/>
        <v>19.333333333333332</v>
      </c>
      <c r="R18" s="68"/>
    </row>
    <row r="19" spans="1:18" ht="24.9" customHeight="1">
      <c r="A19" s="72">
        <v>16</v>
      </c>
      <c r="B19" s="73" t="s">
        <v>93</v>
      </c>
      <c r="C19" s="197">
        <v>1450</v>
      </c>
      <c r="D19" s="74">
        <v>139</v>
      </c>
      <c r="E19" s="74">
        <v>124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>
        <f t="shared" si="1"/>
        <v>263</v>
      </c>
      <c r="Q19" s="77">
        <f t="shared" si="0"/>
        <v>18.137931034482762</v>
      </c>
      <c r="R19" s="68"/>
    </row>
    <row r="20" spans="1:18" ht="24.9" customHeight="1">
      <c r="A20" s="72">
        <v>17</v>
      </c>
      <c r="B20" s="73" t="s">
        <v>94</v>
      </c>
      <c r="C20" s="197">
        <v>120</v>
      </c>
      <c r="D20" s="74">
        <v>0</v>
      </c>
      <c r="E20" s="74">
        <v>18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>
        <f t="shared" si="1"/>
        <v>18</v>
      </c>
      <c r="Q20" s="77">
        <f t="shared" si="0"/>
        <v>15</v>
      </c>
      <c r="R20" s="68"/>
    </row>
    <row r="21" spans="1:18" ht="24.9" customHeight="1">
      <c r="A21" s="72">
        <v>18</v>
      </c>
      <c r="B21" s="73" t="s">
        <v>95</v>
      </c>
      <c r="C21" s="197">
        <v>250</v>
      </c>
      <c r="D21" s="74">
        <v>0</v>
      </c>
      <c r="E21" s="74">
        <v>8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>
        <f t="shared" si="1"/>
        <v>8</v>
      </c>
      <c r="Q21" s="77">
        <f t="shared" si="0"/>
        <v>3.2</v>
      </c>
      <c r="R21" s="68"/>
    </row>
    <row r="22" spans="1:18" ht="24.9" customHeight="1">
      <c r="A22" s="72">
        <v>19</v>
      </c>
      <c r="B22" s="73" t="s">
        <v>96</v>
      </c>
      <c r="C22" s="197">
        <v>600</v>
      </c>
      <c r="D22" s="74">
        <v>38</v>
      </c>
      <c r="E22" s="74">
        <v>48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>
        <f t="shared" si="1"/>
        <v>86</v>
      </c>
      <c r="Q22" s="77">
        <f t="shared" si="0"/>
        <v>14.333333333333334</v>
      </c>
      <c r="R22" s="68"/>
    </row>
    <row r="23" spans="1:18" ht="24.9" customHeight="1">
      <c r="A23" s="72"/>
      <c r="B23" s="190" t="s">
        <v>97</v>
      </c>
      <c r="C23" s="198">
        <f>SUM(C4:C22)</f>
        <v>65600</v>
      </c>
      <c r="D23" s="191">
        <f t="shared" ref="D23:Q23" si="2">SUM(D4:D22)</f>
        <v>4248.1499999999996</v>
      </c>
      <c r="E23" s="191">
        <f t="shared" si="2"/>
        <v>6485.15</v>
      </c>
      <c r="F23" s="191">
        <f t="shared" si="2"/>
        <v>0</v>
      </c>
      <c r="G23" s="191">
        <f t="shared" si="2"/>
        <v>0</v>
      </c>
      <c r="H23" s="191">
        <f t="shared" si="2"/>
        <v>0</v>
      </c>
      <c r="I23" s="191">
        <f t="shared" si="2"/>
        <v>0</v>
      </c>
      <c r="J23" s="191">
        <f t="shared" si="2"/>
        <v>0</v>
      </c>
      <c r="K23" s="191">
        <f t="shared" si="2"/>
        <v>0</v>
      </c>
      <c r="L23" s="191">
        <f t="shared" si="2"/>
        <v>0</v>
      </c>
      <c r="M23" s="191">
        <f t="shared" si="2"/>
        <v>0</v>
      </c>
      <c r="N23" s="191">
        <f t="shared" si="2"/>
        <v>0</v>
      </c>
      <c r="O23" s="191">
        <f t="shared" si="2"/>
        <v>0</v>
      </c>
      <c r="P23" s="191">
        <f t="shared" si="2"/>
        <v>10733.3</v>
      </c>
      <c r="Q23" s="191">
        <f t="shared" si="2"/>
        <v>267.72019457116738</v>
      </c>
      <c r="R23" s="68"/>
    </row>
    <row r="24" spans="1:18" ht="15.6">
      <c r="A24" s="78"/>
      <c r="B24" s="78"/>
      <c r="C24" s="79"/>
      <c r="D24" s="80"/>
      <c r="E24" s="80"/>
      <c r="F24" s="78"/>
      <c r="G24" s="78"/>
      <c r="H24" s="78"/>
      <c r="I24" s="78"/>
      <c r="J24" s="78"/>
      <c r="K24" s="78"/>
      <c r="L24" s="78"/>
      <c r="M24" s="78"/>
      <c r="N24" s="81"/>
      <c r="O24" s="78"/>
      <c r="P24" s="78"/>
      <c r="Q24" s="78"/>
      <c r="R24" s="68"/>
    </row>
    <row r="25" spans="1:18" ht="15.6">
      <c r="A25" s="78"/>
      <c r="B25" s="78"/>
      <c r="C25" s="82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68"/>
    </row>
    <row r="26" spans="1:18" ht="15.6">
      <c r="A26" s="78"/>
      <c r="B26" s="78"/>
      <c r="C26" s="78"/>
      <c r="D26" s="78"/>
      <c r="E26" s="83"/>
      <c r="F26" s="78"/>
      <c r="G26" s="78"/>
      <c r="H26" s="84"/>
      <c r="I26" s="78"/>
      <c r="J26" s="78"/>
      <c r="K26" s="78"/>
      <c r="L26" s="78"/>
      <c r="M26" s="78"/>
      <c r="N26" s="78"/>
      <c r="O26" s="78"/>
      <c r="P26" s="78"/>
      <c r="Q26" s="78"/>
      <c r="R26" s="68"/>
    </row>
    <row r="27" spans="1:18" ht="15.6">
      <c r="A27" s="85" t="s">
        <v>98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68"/>
    </row>
    <row r="28" spans="1:18" ht="24.9" customHeight="1">
      <c r="A28" s="69" t="s">
        <v>68</v>
      </c>
      <c r="B28" s="69" t="s">
        <v>69</v>
      </c>
      <c r="C28" s="70" t="s">
        <v>70</v>
      </c>
      <c r="D28" s="70" t="s">
        <v>49</v>
      </c>
      <c r="E28" s="70" t="s">
        <v>50</v>
      </c>
      <c r="F28" s="70" t="s">
        <v>51</v>
      </c>
      <c r="G28" s="70" t="s">
        <v>52</v>
      </c>
      <c r="H28" s="70" t="s">
        <v>53</v>
      </c>
      <c r="I28" s="70" t="s">
        <v>71</v>
      </c>
      <c r="J28" s="70" t="s">
        <v>72</v>
      </c>
      <c r="K28" s="70" t="s">
        <v>73</v>
      </c>
      <c r="L28" s="70" t="s">
        <v>74</v>
      </c>
      <c r="M28" s="70" t="s">
        <v>58</v>
      </c>
      <c r="N28" s="70" t="s">
        <v>75</v>
      </c>
      <c r="O28" s="70" t="s">
        <v>60</v>
      </c>
      <c r="P28" s="70" t="s">
        <v>76</v>
      </c>
      <c r="Q28" s="71" t="s">
        <v>77</v>
      </c>
      <c r="R28" s="68"/>
    </row>
    <row r="29" spans="1:18" ht="24.9" customHeight="1">
      <c r="A29" s="72">
        <v>1</v>
      </c>
      <c r="B29" s="73" t="s">
        <v>78</v>
      </c>
      <c r="C29" s="86">
        <v>1500</v>
      </c>
      <c r="D29" s="74">
        <v>10</v>
      </c>
      <c r="E29" s="74">
        <v>125</v>
      </c>
      <c r="F29" s="77">
        <v>321</v>
      </c>
      <c r="G29" s="76"/>
      <c r="H29" s="76"/>
      <c r="I29" s="76"/>
      <c r="J29" s="76"/>
      <c r="K29" s="76"/>
      <c r="L29" s="76"/>
      <c r="M29" s="76"/>
      <c r="N29" s="76"/>
      <c r="O29" s="76"/>
      <c r="P29" s="74">
        <f>SUM(D29:O29)</f>
        <v>456</v>
      </c>
      <c r="Q29" s="76">
        <f t="shared" ref="Q29:Q47" si="3">P29/C29*100</f>
        <v>30.4</v>
      </c>
      <c r="R29" s="68"/>
    </row>
    <row r="30" spans="1:18" ht="24.9" customHeight="1">
      <c r="A30" s="72">
        <v>2</v>
      </c>
      <c r="B30" s="73" t="s">
        <v>79</v>
      </c>
      <c r="C30" s="86">
        <v>3500</v>
      </c>
      <c r="D30" s="74">
        <v>100</v>
      </c>
      <c r="E30" s="74">
        <v>280</v>
      </c>
      <c r="F30" s="77">
        <v>300</v>
      </c>
      <c r="G30" s="76"/>
      <c r="H30" s="76"/>
      <c r="I30" s="76"/>
      <c r="J30" s="76"/>
      <c r="K30" s="76"/>
      <c r="L30" s="76"/>
      <c r="M30" s="76"/>
      <c r="N30" s="76"/>
      <c r="O30" s="76"/>
      <c r="P30" s="74">
        <f t="shared" ref="P30:P47" si="4">SUM(D30:O30)</f>
        <v>680</v>
      </c>
      <c r="Q30" s="76">
        <f t="shared" si="3"/>
        <v>19.428571428571427</v>
      </c>
      <c r="R30" s="68"/>
    </row>
    <row r="31" spans="1:18" ht="24.9" customHeight="1">
      <c r="A31" s="72">
        <v>3</v>
      </c>
      <c r="B31" s="73" t="s">
        <v>80</v>
      </c>
      <c r="C31" s="86">
        <v>2100</v>
      </c>
      <c r="D31" s="74">
        <v>90</v>
      </c>
      <c r="E31" s="74">
        <v>114</v>
      </c>
      <c r="F31" s="77">
        <v>323</v>
      </c>
      <c r="G31" s="76"/>
      <c r="H31" s="76"/>
      <c r="I31" s="76"/>
      <c r="J31" s="76"/>
      <c r="K31" s="76"/>
      <c r="L31" s="76"/>
      <c r="M31" s="76"/>
      <c r="N31" s="76"/>
      <c r="O31" s="76"/>
      <c r="P31" s="74">
        <f t="shared" si="4"/>
        <v>527</v>
      </c>
      <c r="Q31" s="76">
        <f t="shared" si="3"/>
        <v>25.095238095238091</v>
      </c>
      <c r="R31" s="68"/>
    </row>
    <row r="32" spans="1:18" ht="24.9" customHeight="1">
      <c r="A32" s="72">
        <v>4</v>
      </c>
      <c r="B32" s="73" t="s">
        <v>81</v>
      </c>
      <c r="C32" s="86">
        <v>2950</v>
      </c>
      <c r="D32" s="87">
        <v>216</v>
      </c>
      <c r="E32" s="74">
        <v>190</v>
      </c>
      <c r="F32" s="76">
        <v>477</v>
      </c>
      <c r="G32" s="76"/>
      <c r="H32" s="76"/>
      <c r="I32" s="76"/>
      <c r="J32" s="76"/>
      <c r="K32" s="76"/>
      <c r="L32" s="76"/>
      <c r="M32" s="76"/>
      <c r="N32" s="76"/>
      <c r="O32" s="76"/>
      <c r="P32" s="74">
        <f t="shared" si="4"/>
        <v>883</v>
      </c>
      <c r="Q32" s="76">
        <f t="shared" si="3"/>
        <v>29.932203389830509</v>
      </c>
      <c r="R32" s="68"/>
    </row>
    <row r="33" spans="1:18" ht="24.9" customHeight="1">
      <c r="A33" s="72">
        <v>5</v>
      </c>
      <c r="B33" s="73" t="s">
        <v>82</v>
      </c>
      <c r="C33" s="86">
        <v>2600</v>
      </c>
      <c r="D33" s="74">
        <v>166</v>
      </c>
      <c r="E33" s="74">
        <v>260</v>
      </c>
      <c r="F33" s="76">
        <v>120</v>
      </c>
      <c r="G33" s="76"/>
      <c r="H33" s="76"/>
      <c r="I33" s="76"/>
      <c r="J33" s="76"/>
      <c r="K33" s="76"/>
      <c r="L33" s="76"/>
      <c r="M33" s="76"/>
      <c r="N33" s="76"/>
      <c r="O33" s="76"/>
      <c r="P33" s="74">
        <f t="shared" si="4"/>
        <v>546</v>
      </c>
      <c r="Q33" s="76">
        <f t="shared" si="3"/>
        <v>21</v>
      </c>
      <c r="R33" s="68"/>
    </row>
    <row r="34" spans="1:18" ht="24.9" customHeight="1">
      <c r="A34" s="72">
        <v>6</v>
      </c>
      <c r="B34" s="73" t="s">
        <v>83</v>
      </c>
      <c r="C34" s="86">
        <v>2000</v>
      </c>
      <c r="D34" s="74">
        <v>79</v>
      </c>
      <c r="E34" s="74">
        <v>214</v>
      </c>
      <c r="F34" s="76">
        <v>98</v>
      </c>
      <c r="G34" s="76"/>
      <c r="H34" s="76"/>
      <c r="I34" s="76"/>
      <c r="J34" s="76"/>
      <c r="K34" s="76"/>
      <c r="L34" s="76"/>
      <c r="M34" s="76"/>
      <c r="N34" s="76"/>
      <c r="O34" s="76"/>
      <c r="P34" s="74">
        <f t="shared" si="4"/>
        <v>391</v>
      </c>
      <c r="Q34" s="76">
        <f t="shared" si="3"/>
        <v>19.55</v>
      </c>
      <c r="R34" s="68"/>
    </row>
    <row r="35" spans="1:18" ht="24.9" customHeight="1">
      <c r="A35" s="72">
        <v>7</v>
      </c>
      <c r="B35" s="73" t="s">
        <v>84</v>
      </c>
      <c r="C35" s="86">
        <v>4200</v>
      </c>
      <c r="D35" s="74">
        <v>199</v>
      </c>
      <c r="E35" s="74">
        <v>271</v>
      </c>
      <c r="F35" s="76">
        <v>609</v>
      </c>
      <c r="G35" s="76"/>
      <c r="H35" s="76"/>
      <c r="I35" s="76"/>
      <c r="J35" s="76"/>
      <c r="K35" s="76"/>
      <c r="L35" s="76"/>
      <c r="M35" s="76"/>
      <c r="N35" s="76"/>
      <c r="O35" s="76"/>
      <c r="P35" s="74">
        <f t="shared" si="4"/>
        <v>1079</v>
      </c>
      <c r="Q35" s="76">
        <f t="shared" si="3"/>
        <v>25.69047619047619</v>
      </c>
      <c r="R35" s="68"/>
    </row>
    <row r="36" spans="1:18" ht="24.9" customHeight="1">
      <c r="A36" s="72">
        <v>8</v>
      </c>
      <c r="B36" s="73" t="s">
        <v>85</v>
      </c>
      <c r="C36" s="86">
        <v>1400</v>
      </c>
      <c r="D36" s="74">
        <v>46</v>
      </c>
      <c r="E36" s="88">
        <v>170</v>
      </c>
      <c r="F36" s="76">
        <v>50</v>
      </c>
      <c r="G36" s="76"/>
      <c r="H36" s="76"/>
      <c r="I36" s="76"/>
      <c r="J36" s="76"/>
      <c r="K36" s="76"/>
      <c r="L36" s="76"/>
      <c r="M36" s="76"/>
      <c r="N36" s="76"/>
      <c r="O36" s="76"/>
      <c r="P36" s="74">
        <f t="shared" si="4"/>
        <v>266</v>
      </c>
      <c r="Q36" s="76">
        <f t="shared" si="3"/>
        <v>19</v>
      </c>
      <c r="R36" s="68"/>
    </row>
    <row r="37" spans="1:18" ht="24.9" customHeight="1">
      <c r="A37" s="72">
        <v>9</v>
      </c>
      <c r="B37" s="73" t="s">
        <v>86</v>
      </c>
      <c r="C37" s="86">
        <v>460</v>
      </c>
      <c r="D37" s="74">
        <v>36</v>
      </c>
      <c r="E37" s="74">
        <v>30</v>
      </c>
      <c r="F37" s="76">
        <v>100</v>
      </c>
      <c r="G37" s="76"/>
      <c r="H37" s="76"/>
      <c r="I37" s="76"/>
      <c r="J37" s="76"/>
      <c r="K37" s="76"/>
      <c r="L37" s="76"/>
      <c r="M37" s="76"/>
      <c r="N37" s="76"/>
      <c r="O37" s="76"/>
      <c r="P37" s="74">
        <f t="shared" si="4"/>
        <v>166</v>
      </c>
      <c r="Q37" s="76">
        <f t="shared" si="3"/>
        <v>36.086956521739133</v>
      </c>
      <c r="R37" s="68"/>
    </row>
    <row r="38" spans="1:18" ht="24.9" customHeight="1">
      <c r="A38" s="72">
        <v>10</v>
      </c>
      <c r="B38" s="73" t="s">
        <v>87</v>
      </c>
      <c r="C38" s="86">
        <v>1358</v>
      </c>
      <c r="D38" s="74">
        <v>6</v>
      </c>
      <c r="E38" s="74">
        <v>289</v>
      </c>
      <c r="F38" s="76">
        <v>106</v>
      </c>
      <c r="G38" s="76"/>
      <c r="H38" s="76"/>
      <c r="I38" s="76"/>
      <c r="J38" s="76"/>
      <c r="K38" s="76"/>
      <c r="L38" s="76"/>
      <c r="M38" s="76"/>
      <c r="N38" s="76"/>
      <c r="O38" s="76"/>
      <c r="P38" s="74">
        <f t="shared" si="4"/>
        <v>401</v>
      </c>
      <c r="Q38" s="76">
        <f t="shared" si="3"/>
        <v>29.528718703976438</v>
      </c>
      <c r="R38" s="68"/>
    </row>
    <row r="39" spans="1:18" ht="24.9" customHeight="1">
      <c r="A39" s="72">
        <v>11</v>
      </c>
      <c r="B39" s="73" t="s">
        <v>88</v>
      </c>
      <c r="C39" s="86">
        <v>2425</v>
      </c>
      <c r="D39" s="74">
        <v>77</v>
      </c>
      <c r="E39" s="74">
        <v>331</v>
      </c>
      <c r="F39" s="76">
        <v>142</v>
      </c>
      <c r="G39" s="75"/>
      <c r="H39" s="76"/>
      <c r="I39" s="76"/>
      <c r="J39" s="76"/>
      <c r="K39" s="76"/>
      <c r="L39" s="76"/>
      <c r="M39" s="76"/>
      <c r="N39" s="76"/>
      <c r="O39" s="76"/>
      <c r="P39" s="74">
        <f t="shared" si="4"/>
        <v>550</v>
      </c>
      <c r="Q39" s="76">
        <f t="shared" si="3"/>
        <v>22.680412371134022</v>
      </c>
      <c r="R39" s="68"/>
    </row>
    <row r="40" spans="1:18" ht="24.9" customHeight="1">
      <c r="A40" s="72">
        <v>12</v>
      </c>
      <c r="B40" s="73" t="s">
        <v>89</v>
      </c>
      <c r="C40" s="86">
        <v>75</v>
      </c>
      <c r="D40" s="88">
        <v>0</v>
      </c>
      <c r="E40" s="74">
        <v>0</v>
      </c>
      <c r="F40" s="88">
        <v>0</v>
      </c>
      <c r="G40" s="88"/>
      <c r="H40" s="88"/>
      <c r="I40" s="88"/>
      <c r="J40" s="76"/>
      <c r="K40" s="76"/>
      <c r="L40" s="76"/>
      <c r="M40" s="76"/>
      <c r="N40" s="76"/>
      <c r="O40" s="76"/>
      <c r="P40" s="74">
        <f t="shared" si="4"/>
        <v>0</v>
      </c>
      <c r="Q40" s="76">
        <f>P40/C40*100</f>
        <v>0</v>
      </c>
      <c r="R40" s="68"/>
    </row>
    <row r="41" spans="1:18" ht="24.9" customHeight="1">
      <c r="A41" s="72">
        <v>13</v>
      </c>
      <c r="B41" s="73" t="s">
        <v>99</v>
      </c>
      <c r="C41" s="86">
        <v>290</v>
      </c>
      <c r="D41" s="74">
        <v>9</v>
      </c>
      <c r="E41" s="74">
        <v>45</v>
      </c>
      <c r="F41" s="76">
        <v>20</v>
      </c>
      <c r="G41" s="76"/>
      <c r="H41" s="76"/>
      <c r="I41" s="76"/>
      <c r="J41" s="76"/>
      <c r="K41" s="76"/>
      <c r="L41" s="76"/>
      <c r="M41" s="76"/>
      <c r="N41" s="76"/>
      <c r="O41" s="76"/>
      <c r="P41" s="74">
        <f t="shared" si="4"/>
        <v>74</v>
      </c>
      <c r="Q41" s="76">
        <f t="shared" si="3"/>
        <v>25.517241379310345</v>
      </c>
      <c r="R41" s="68"/>
    </row>
    <row r="42" spans="1:18" ht="24.9" customHeight="1">
      <c r="A42" s="72">
        <v>14</v>
      </c>
      <c r="B42" s="73" t="s">
        <v>91</v>
      </c>
      <c r="C42" s="86">
        <v>16</v>
      </c>
      <c r="D42" s="88">
        <v>0</v>
      </c>
      <c r="E42" s="74">
        <v>0</v>
      </c>
      <c r="F42" s="88">
        <v>0</v>
      </c>
      <c r="G42" s="88"/>
      <c r="H42" s="88"/>
      <c r="I42" s="88"/>
      <c r="J42" s="76"/>
      <c r="K42" s="76"/>
      <c r="L42" s="76"/>
      <c r="M42" s="76"/>
      <c r="N42" s="76"/>
      <c r="O42" s="76"/>
      <c r="P42" s="74">
        <f t="shared" si="4"/>
        <v>0</v>
      </c>
      <c r="Q42" s="76">
        <f t="shared" si="3"/>
        <v>0</v>
      </c>
      <c r="R42" s="68"/>
    </row>
    <row r="43" spans="1:18" ht="24.9" customHeight="1">
      <c r="A43" s="72">
        <v>15</v>
      </c>
      <c r="B43" s="73" t="s">
        <v>100</v>
      </c>
      <c r="C43" s="86">
        <v>48</v>
      </c>
      <c r="D43" s="88">
        <v>0</v>
      </c>
      <c r="E43" s="88">
        <v>12</v>
      </c>
      <c r="F43" s="88">
        <v>0</v>
      </c>
      <c r="G43" s="76"/>
      <c r="H43" s="88"/>
      <c r="I43" s="76"/>
      <c r="J43" s="76"/>
      <c r="K43" s="76"/>
      <c r="L43" s="76"/>
      <c r="M43" s="76"/>
      <c r="N43" s="76"/>
      <c r="O43" s="76"/>
      <c r="P43" s="74">
        <f t="shared" si="4"/>
        <v>12</v>
      </c>
      <c r="Q43" s="76">
        <f t="shared" si="3"/>
        <v>25</v>
      </c>
      <c r="R43" s="68"/>
    </row>
    <row r="44" spans="1:18" ht="24.9" customHeight="1">
      <c r="A44" s="72">
        <v>16</v>
      </c>
      <c r="B44" s="73" t="s">
        <v>101</v>
      </c>
      <c r="C44" s="86">
        <v>129</v>
      </c>
      <c r="D44" s="74">
        <v>0</v>
      </c>
      <c r="E44" s="88">
        <v>21</v>
      </c>
      <c r="F44" s="76">
        <v>31</v>
      </c>
      <c r="G44" s="76"/>
      <c r="H44" s="76"/>
      <c r="I44" s="76"/>
      <c r="J44" s="76"/>
      <c r="K44" s="76"/>
      <c r="L44" s="76"/>
      <c r="M44" s="76"/>
      <c r="N44" s="76"/>
      <c r="O44" s="76"/>
      <c r="P44" s="74">
        <f t="shared" si="4"/>
        <v>52</v>
      </c>
      <c r="Q44" s="76">
        <f t="shared" si="3"/>
        <v>40.310077519379846</v>
      </c>
      <c r="R44" s="68"/>
    </row>
    <row r="45" spans="1:18" ht="24.9" customHeight="1">
      <c r="A45" s="72">
        <v>17</v>
      </c>
      <c r="B45" s="73" t="s">
        <v>102</v>
      </c>
      <c r="C45" s="86">
        <v>22</v>
      </c>
      <c r="D45" s="74">
        <v>0</v>
      </c>
      <c r="E45" s="74">
        <v>0</v>
      </c>
      <c r="F45" s="76">
        <v>15</v>
      </c>
      <c r="G45" s="88"/>
      <c r="H45" s="76"/>
      <c r="I45" s="76"/>
      <c r="J45" s="76"/>
      <c r="K45" s="76"/>
      <c r="L45" s="76"/>
      <c r="M45" s="76"/>
      <c r="N45" s="76"/>
      <c r="O45" s="76"/>
      <c r="P45" s="74">
        <f t="shared" si="4"/>
        <v>15</v>
      </c>
      <c r="Q45" s="76">
        <f t="shared" si="3"/>
        <v>68.181818181818173</v>
      </c>
      <c r="R45" s="68"/>
    </row>
    <row r="46" spans="1:18" ht="24.9" customHeight="1">
      <c r="A46" s="72">
        <v>18</v>
      </c>
      <c r="B46" s="73" t="s">
        <v>103</v>
      </c>
      <c r="C46" s="86">
        <v>35</v>
      </c>
      <c r="D46" s="74">
        <v>0</v>
      </c>
      <c r="E46" s="88">
        <v>0</v>
      </c>
      <c r="F46" s="76">
        <v>0</v>
      </c>
      <c r="G46" s="88"/>
      <c r="H46" s="76"/>
      <c r="I46" s="76"/>
      <c r="J46" s="76"/>
      <c r="K46" s="76"/>
      <c r="L46" s="76"/>
      <c r="M46" s="76"/>
      <c r="N46" s="76"/>
      <c r="O46" s="76"/>
      <c r="P46" s="74">
        <f t="shared" si="4"/>
        <v>0</v>
      </c>
      <c r="Q46" s="76">
        <f t="shared" si="3"/>
        <v>0</v>
      </c>
      <c r="R46" s="68"/>
    </row>
    <row r="47" spans="1:18" ht="24.9" customHeight="1">
      <c r="A47" s="72">
        <v>19</v>
      </c>
      <c r="B47" s="73" t="s">
        <v>104</v>
      </c>
      <c r="C47" s="86">
        <v>166</v>
      </c>
      <c r="D47" s="74">
        <v>8</v>
      </c>
      <c r="E47" s="74">
        <v>22</v>
      </c>
      <c r="F47" s="76">
        <v>20</v>
      </c>
      <c r="G47" s="76"/>
      <c r="H47" s="88"/>
      <c r="I47" s="88"/>
      <c r="J47" s="76"/>
      <c r="K47" s="76"/>
      <c r="L47" s="76"/>
      <c r="M47" s="76"/>
      <c r="N47" s="76"/>
      <c r="O47" s="76"/>
      <c r="P47" s="74">
        <f t="shared" si="4"/>
        <v>50</v>
      </c>
      <c r="Q47" s="76">
        <f t="shared" si="3"/>
        <v>30.120481927710845</v>
      </c>
      <c r="R47" s="68"/>
    </row>
    <row r="48" spans="1:18" ht="24.9" customHeight="1">
      <c r="A48" s="192"/>
      <c r="B48" s="190" t="s">
        <v>97</v>
      </c>
      <c r="C48" s="89">
        <f t="shared" ref="C48:Q48" si="5">SUM(C29:C47)</f>
        <v>25274</v>
      </c>
      <c r="D48" s="89">
        <f t="shared" si="5"/>
        <v>1042</v>
      </c>
      <c r="E48" s="89">
        <f t="shared" si="5"/>
        <v>2374</v>
      </c>
      <c r="F48" s="89">
        <f t="shared" si="5"/>
        <v>2732</v>
      </c>
      <c r="G48" s="89">
        <f t="shared" si="5"/>
        <v>0</v>
      </c>
      <c r="H48" s="89">
        <f t="shared" si="5"/>
        <v>0</v>
      </c>
      <c r="I48" s="89">
        <f t="shared" si="5"/>
        <v>0</v>
      </c>
      <c r="J48" s="89">
        <f t="shared" si="5"/>
        <v>0</v>
      </c>
      <c r="K48" s="89">
        <f t="shared" si="5"/>
        <v>0</v>
      </c>
      <c r="L48" s="89">
        <f t="shared" si="5"/>
        <v>0</v>
      </c>
      <c r="M48" s="89">
        <f t="shared" si="5"/>
        <v>0</v>
      </c>
      <c r="N48" s="89">
        <f t="shared" si="5"/>
        <v>0</v>
      </c>
      <c r="O48" s="89">
        <f t="shared" si="5"/>
        <v>0</v>
      </c>
      <c r="P48" s="89">
        <f t="shared" si="5"/>
        <v>6148</v>
      </c>
      <c r="Q48" s="89">
        <f t="shared" si="5"/>
        <v>467.52219570918498</v>
      </c>
      <c r="R48" s="68"/>
    </row>
    <row r="49" spans="1:18" ht="15.6">
      <c r="A49" s="78"/>
      <c r="B49" s="78"/>
      <c r="C49" s="79"/>
      <c r="D49" s="78"/>
      <c r="E49" s="83"/>
      <c r="F49" s="83"/>
      <c r="G49" s="83"/>
      <c r="H49" s="83"/>
      <c r="I49" s="83"/>
      <c r="J49" s="78"/>
      <c r="K49" s="78"/>
      <c r="L49" s="78"/>
      <c r="M49" s="78"/>
      <c r="N49" s="78"/>
      <c r="O49" s="78"/>
      <c r="P49" s="78"/>
      <c r="Q49" s="78"/>
      <c r="R49" s="68"/>
    </row>
    <row r="50" spans="1:18" ht="15.6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90"/>
      <c r="N50" s="78"/>
      <c r="O50" s="78"/>
      <c r="P50" s="78"/>
      <c r="Q50" s="78"/>
      <c r="R50" s="68"/>
    </row>
    <row r="51" spans="1:18" ht="15.6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84"/>
      <c r="N51" s="78"/>
      <c r="O51" s="78"/>
      <c r="P51" s="78"/>
      <c r="Q51" s="78"/>
      <c r="R51" s="68"/>
    </row>
    <row r="52" spans="1:18" ht="15.6">
      <c r="A52" s="85" t="s">
        <v>105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68"/>
    </row>
    <row r="53" spans="1:18" ht="24.9" customHeight="1">
      <c r="A53" s="69" t="s">
        <v>68</v>
      </c>
      <c r="B53" s="69" t="s">
        <v>69</v>
      </c>
      <c r="C53" s="70" t="s">
        <v>70</v>
      </c>
      <c r="D53" s="70" t="s">
        <v>49</v>
      </c>
      <c r="E53" s="70" t="s">
        <v>50</v>
      </c>
      <c r="F53" s="70" t="s">
        <v>51</v>
      </c>
      <c r="G53" s="70" t="s">
        <v>52</v>
      </c>
      <c r="H53" s="70" t="s">
        <v>53</v>
      </c>
      <c r="I53" s="70" t="s">
        <v>71</v>
      </c>
      <c r="J53" s="70" t="s">
        <v>72</v>
      </c>
      <c r="K53" s="70" t="s">
        <v>73</v>
      </c>
      <c r="L53" s="70" t="s">
        <v>74</v>
      </c>
      <c r="M53" s="70" t="s">
        <v>58</v>
      </c>
      <c r="N53" s="70" t="s">
        <v>75</v>
      </c>
      <c r="O53" s="70" t="s">
        <v>60</v>
      </c>
      <c r="P53" s="70" t="s">
        <v>76</v>
      </c>
      <c r="Q53" s="71" t="s">
        <v>77</v>
      </c>
      <c r="R53" s="68"/>
    </row>
    <row r="54" spans="1:18" ht="24.9" customHeight="1">
      <c r="A54" s="72">
        <v>1</v>
      </c>
      <c r="B54" s="73" t="s">
        <v>78</v>
      </c>
      <c r="C54" s="86">
        <v>280</v>
      </c>
      <c r="D54" s="74">
        <v>0</v>
      </c>
      <c r="E54" s="74">
        <v>10</v>
      </c>
      <c r="F54" s="91">
        <v>6</v>
      </c>
      <c r="G54" s="91"/>
      <c r="H54" s="91"/>
      <c r="I54" s="91"/>
      <c r="J54" s="91"/>
      <c r="K54" s="76"/>
      <c r="L54" s="91"/>
      <c r="M54" s="76"/>
      <c r="N54" s="91"/>
      <c r="O54" s="91"/>
      <c r="P54" s="91">
        <f>SUM(D54:O54)</f>
        <v>16</v>
      </c>
      <c r="Q54" s="92">
        <f t="shared" ref="Q54:Q72" si="6">P54/C54*100</f>
        <v>5.7142857142857144</v>
      </c>
      <c r="R54" s="68"/>
    </row>
    <row r="55" spans="1:18" ht="24.9" customHeight="1">
      <c r="A55" s="72">
        <v>2</v>
      </c>
      <c r="B55" s="73" t="s">
        <v>79</v>
      </c>
      <c r="C55" s="86">
        <v>3750</v>
      </c>
      <c r="D55" s="74">
        <v>100</v>
      </c>
      <c r="E55" s="74">
        <v>472</v>
      </c>
      <c r="F55" s="91">
        <v>400</v>
      </c>
      <c r="G55" s="91"/>
      <c r="H55" s="91"/>
      <c r="I55" s="91"/>
      <c r="J55" s="91"/>
      <c r="K55" s="76"/>
      <c r="L55" s="91"/>
      <c r="M55" s="76"/>
      <c r="N55" s="91"/>
      <c r="O55" s="91"/>
      <c r="P55" s="91">
        <f t="shared" ref="P55:P72" si="7">SUM(D55:O55)</f>
        <v>972</v>
      </c>
      <c r="Q55" s="92">
        <f t="shared" si="6"/>
        <v>25.919999999999998</v>
      </c>
      <c r="R55" s="68"/>
    </row>
    <row r="56" spans="1:18" ht="24.9" customHeight="1">
      <c r="A56" s="72">
        <v>3</v>
      </c>
      <c r="B56" s="73" t="s">
        <v>80</v>
      </c>
      <c r="C56" s="86">
        <v>750</v>
      </c>
      <c r="D56" s="74">
        <v>30</v>
      </c>
      <c r="E56" s="74">
        <v>72</v>
      </c>
      <c r="F56" s="91">
        <v>73</v>
      </c>
      <c r="G56" s="91"/>
      <c r="H56" s="91"/>
      <c r="I56" s="91"/>
      <c r="J56" s="91"/>
      <c r="K56" s="76"/>
      <c r="L56" s="91"/>
      <c r="M56" s="76"/>
      <c r="N56" s="91"/>
      <c r="O56" s="91"/>
      <c r="P56" s="91">
        <f t="shared" si="7"/>
        <v>175</v>
      </c>
      <c r="Q56" s="92">
        <f t="shared" si="6"/>
        <v>23.333333333333332</v>
      </c>
      <c r="R56" s="68"/>
    </row>
    <row r="57" spans="1:18" ht="24.9" customHeight="1">
      <c r="A57" s="72">
        <v>4</v>
      </c>
      <c r="B57" s="73" t="s">
        <v>81</v>
      </c>
      <c r="C57" s="86">
        <v>1850</v>
      </c>
      <c r="D57" s="74">
        <v>56</v>
      </c>
      <c r="E57" s="74">
        <v>141</v>
      </c>
      <c r="F57" s="91">
        <v>44</v>
      </c>
      <c r="G57" s="91"/>
      <c r="H57" s="91"/>
      <c r="I57" s="91"/>
      <c r="J57" s="91"/>
      <c r="K57" s="76"/>
      <c r="L57" s="91"/>
      <c r="M57" s="76"/>
      <c r="N57" s="91"/>
      <c r="O57" s="91"/>
      <c r="P57" s="91">
        <f t="shared" si="7"/>
        <v>241</v>
      </c>
      <c r="Q57" s="92">
        <f t="shared" si="6"/>
        <v>13.027027027027028</v>
      </c>
      <c r="R57" s="68"/>
    </row>
    <row r="58" spans="1:18" ht="24.9" customHeight="1">
      <c r="A58" s="72">
        <v>5</v>
      </c>
      <c r="B58" s="73" t="s">
        <v>82</v>
      </c>
      <c r="C58" s="86">
        <v>1500</v>
      </c>
      <c r="D58" s="74">
        <v>68</v>
      </c>
      <c r="E58" s="74">
        <v>121</v>
      </c>
      <c r="F58" s="91">
        <v>98</v>
      </c>
      <c r="G58" s="91"/>
      <c r="H58" s="91"/>
      <c r="I58" s="91"/>
      <c r="J58" s="91"/>
      <c r="K58" s="76"/>
      <c r="L58" s="91"/>
      <c r="M58" s="76"/>
      <c r="N58" s="93"/>
      <c r="O58" s="91"/>
      <c r="P58" s="91">
        <f t="shared" si="7"/>
        <v>287</v>
      </c>
      <c r="Q58" s="92">
        <f t="shared" si="6"/>
        <v>19.133333333333333</v>
      </c>
      <c r="R58" s="68"/>
    </row>
    <row r="59" spans="1:18" ht="24.9" customHeight="1">
      <c r="A59" s="72">
        <v>6</v>
      </c>
      <c r="B59" s="73" t="s">
        <v>83</v>
      </c>
      <c r="C59" s="86">
        <v>850</v>
      </c>
      <c r="D59" s="74">
        <v>15</v>
      </c>
      <c r="E59" s="74">
        <v>84</v>
      </c>
      <c r="F59" s="91">
        <v>59</v>
      </c>
      <c r="G59" s="91"/>
      <c r="H59" s="91"/>
      <c r="I59" s="91"/>
      <c r="J59" s="91"/>
      <c r="K59" s="76"/>
      <c r="L59" s="91"/>
      <c r="M59" s="76"/>
      <c r="N59" s="91"/>
      <c r="O59" s="91"/>
      <c r="P59" s="91">
        <f t="shared" si="7"/>
        <v>158</v>
      </c>
      <c r="Q59" s="92">
        <f t="shared" si="6"/>
        <v>18.588235294117649</v>
      </c>
      <c r="R59" s="68"/>
    </row>
    <row r="60" spans="1:18" ht="24.9" customHeight="1">
      <c r="A60" s="72">
        <v>7</v>
      </c>
      <c r="B60" s="73" t="s">
        <v>84</v>
      </c>
      <c r="C60" s="86">
        <v>1650</v>
      </c>
      <c r="D60" s="74">
        <v>67</v>
      </c>
      <c r="E60" s="74">
        <v>126</v>
      </c>
      <c r="F60" s="91">
        <v>103</v>
      </c>
      <c r="G60" s="91"/>
      <c r="H60" s="91"/>
      <c r="I60" s="91"/>
      <c r="J60" s="91"/>
      <c r="K60" s="76"/>
      <c r="L60" s="91"/>
      <c r="M60" s="76"/>
      <c r="N60" s="91"/>
      <c r="O60" s="91"/>
      <c r="P60" s="91">
        <f t="shared" si="7"/>
        <v>296</v>
      </c>
      <c r="Q60" s="92">
        <f t="shared" si="6"/>
        <v>17.939393939393938</v>
      </c>
      <c r="R60" s="68"/>
    </row>
    <row r="61" spans="1:18" ht="24.9" customHeight="1">
      <c r="A61" s="72">
        <v>8</v>
      </c>
      <c r="B61" s="73" t="s">
        <v>85</v>
      </c>
      <c r="C61" s="86">
        <v>750</v>
      </c>
      <c r="D61" s="74">
        <v>4</v>
      </c>
      <c r="E61" s="88">
        <v>52</v>
      </c>
      <c r="F61" s="91">
        <v>66</v>
      </c>
      <c r="G61" s="91"/>
      <c r="H61" s="91"/>
      <c r="I61" s="91"/>
      <c r="J61" s="91"/>
      <c r="K61" s="76"/>
      <c r="L61" s="91"/>
      <c r="M61" s="76"/>
      <c r="N61" s="93"/>
      <c r="O61" s="91"/>
      <c r="P61" s="91">
        <f t="shared" si="7"/>
        <v>122</v>
      </c>
      <c r="Q61" s="92">
        <f t="shared" si="6"/>
        <v>16.266666666666666</v>
      </c>
      <c r="R61" s="68"/>
    </row>
    <row r="62" spans="1:18" ht="24.9" customHeight="1">
      <c r="A62" s="72">
        <v>9</v>
      </c>
      <c r="B62" s="73" t="s">
        <v>86</v>
      </c>
      <c r="C62" s="86">
        <v>268</v>
      </c>
      <c r="D62" s="74">
        <v>49</v>
      </c>
      <c r="E62" s="74">
        <v>27</v>
      </c>
      <c r="F62" s="91">
        <v>5</v>
      </c>
      <c r="G62" s="91"/>
      <c r="H62" s="91"/>
      <c r="I62" s="88"/>
      <c r="J62" s="91"/>
      <c r="K62" s="76"/>
      <c r="L62" s="91"/>
      <c r="M62" s="76"/>
      <c r="N62" s="91"/>
      <c r="O62" s="91"/>
      <c r="P62" s="91">
        <f t="shared" si="7"/>
        <v>81</v>
      </c>
      <c r="Q62" s="92">
        <f t="shared" si="6"/>
        <v>30.223880597014922</v>
      </c>
      <c r="R62" s="68"/>
    </row>
    <row r="63" spans="1:18" ht="24.9" customHeight="1">
      <c r="A63" s="72">
        <v>10</v>
      </c>
      <c r="B63" s="73" t="s">
        <v>87</v>
      </c>
      <c r="C63" s="86">
        <v>1100</v>
      </c>
      <c r="D63" s="74">
        <v>1</v>
      </c>
      <c r="E63" s="74">
        <v>58</v>
      </c>
      <c r="F63" s="91">
        <v>180</v>
      </c>
      <c r="G63" s="91"/>
      <c r="H63" s="91"/>
      <c r="I63" s="91"/>
      <c r="J63" s="91"/>
      <c r="K63" s="76"/>
      <c r="L63" s="91"/>
      <c r="M63" s="76"/>
      <c r="N63" s="91"/>
      <c r="O63" s="91"/>
      <c r="P63" s="91">
        <f t="shared" si="7"/>
        <v>239</v>
      </c>
      <c r="Q63" s="92">
        <f t="shared" si="6"/>
        <v>21.727272727272727</v>
      </c>
      <c r="R63" s="68"/>
    </row>
    <row r="64" spans="1:18" ht="24.9" customHeight="1">
      <c r="A64" s="72">
        <v>11</v>
      </c>
      <c r="B64" s="73" t="s">
        <v>88</v>
      </c>
      <c r="C64" s="86">
        <v>2185</v>
      </c>
      <c r="D64" s="74">
        <v>65</v>
      </c>
      <c r="E64" s="74">
        <v>256</v>
      </c>
      <c r="F64" s="91">
        <v>187</v>
      </c>
      <c r="G64" s="91"/>
      <c r="H64" s="91"/>
      <c r="I64" s="91"/>
      <c r="J64" s="91"/>
      <c r="K64" s="76"/>
      <c r="L64" s="91"/>
      <c r="M64" s="76"/>
      <c r="N64" s="91"/>
      <c r="O64" s="91"/>
      <c r="P64" s="91">
        <f t="shared" si="7"/>
        <v>508</v>
      </c>
      <c r="Q64" s="92">
        <f t="shared" si="6"/>
        <v>23.249427917620139</v>
      </c>
      <c r="R64" s="68"/>
    </row>
    <row r="65" spans="1:18" ht="24.9" customHeight="1">
      <c r="A65" s="72">
        <v>12</v>
      </c>
      <c r="B65" s="73" t="s">
        <v>89</v>
      </c>
      <c r="C65" s="86">
        <v>50</v>
      </c>
      <c r="D65" s="74">
        <v>0</v>
      </c>
      <c r="E65" s="74">
        <v>0</v>
      </c>
      <c r="F65" s="91">
        <v>0</v>
      </c>
      <c r="G65" s="88"/>
      <c r="H65" s="88"/>
      <c r="I65" s="88"/>
      <c r="J65" s="91"/>
      <c r="K65" s="76"/>
      <c r="L65" s="91"/>
      <c r="M65" s="76"/>
      <c r="N65" s="91"/>
      <c r="O65" s="91"/>
      <c r="P65" s="91">
        <f t="shared" si="7"/>
        <v>0</v>
      </c>
      <c r="Q65" s="92">
        <f t="shared" si="6"/>
        <v>0</v>
      </c>
      <c r="R65" s="68"/>
    </row>
    <row r="66" spans="1:18" ht="24.9" customHeight="1">
      <c r="A66" s="72">
        <v>13</v>
      </c>
      <c r="B66" s="73" t="s">
        <v>99</v>
      </c>
      <c r="C66" s="86">
        <v>275</v>
      </c>
      <c r="D66" s="74">
        <v>2</v>
      </c>
      <c r="E66" s="74">
        <v>29</v>
      </c>
      <c r="F66" s="91">
        <v>20</v>
      </c>
      <c r="G66" s="91"/>
      <c r="H66" s="88"/>
      <c r="I66" s="91"/>
      <c r="J66" s="91"/>
      <c r="K66" s="76"/>
      <c r="L66" s="91"/>
      <c r="M66" s="76"/>
      <c r="N66" s="91"/>
      <c r="O66" s="91"/>
      <c r="P66" s="91">
        <f t="shared" si="7"/>
        <v>51</v>
      </c>
      <c r="Q66" s="92">
        <f t="shared" si="6"/>
        <v>18.545454545454547</v>
      </c>
      <c r="R66" s="68"/>
    </row>
    <row r="67" spans="1:18" ht="24.9" customHeight="1">
      <c r="A67" s="72">
        <v>14</v>
      </c>
      <c r="B67" s="73" t="s">
        <v>91</v>
      </c>
      <c r="C67" s="86">
        <v>5</v>
      </c>
      <c r="D67" s="74">
        <v>0</v>
      </c>
      <c r="E67" s="88">
        <v>0</v>
      </c>
      <c r="F67" s="88">
        <v>0</v>
      </c>
      <c r="G67" s="88"/>
      <c r="H67" s="88"/>
      <c r="I67" s="88"/>
      <c r="J67" s="91"/>
      <c r="K67" s="76"/>
      <c r="L67" s="91"/>
      <c r="M67" s="76"/>
      <c r="N67" s="91"/>
      <c r="O67" s="91"/>
      <c r="P67" s="91">
        <f t="shared" si="7"/>
        <v>0</v>
      </c>
      <c r="Q67" s="92">
        <f t="shared" si="6"/>
        <v>0</v>
      </c>
      <c r="R67" s="68"/>
    </row>
    <row r="68" spans="1:18" ht="24.9" customHeight="1">
      <c r="A68" s="72">
        <v>15</v>
      </c>
      <c r="B68" s="73" t="s">
        <v>100</v>
      </c>
      <c r="C68" s="86">
        <v>10</v>
      </c>
      <c r="D68" s="74">
        <v>0</v>
      </c>
      <c r="E68" s="88">
        <v>0</v>
      </c>
      <c r="F68" s="88">
        <v>0</v>
      </c>
      <c r="G68" s="91"/>
      <c r="H68" s="88"/>
      <c r="I68" s="88"/>
      <c r="J68" s="91"/>
      <c r="K68" s="76"/>
      <c r="L68" s="91"/>
      <c r="M68" s="76"/>
      <c r="N68" s="91"/>
      <c r="O68" s="91"/>
      <c r="P68" s="91">
        <f t="shared" si="7"/>
        <v>0</v>
      </c>
      <c r="Q68" s="92">
        <f t="shared" si="6"/>
        <v>0</v>
      </c>
      <c r="R68" s="68"/>
    </row>
    <row r="69" spans="1:18" ht="24.9" customHeight="1">
      <c r="A69" s="72">
        <v>16</v>
      </c>
      <c r="B69" s="73" t="s">
        <v>101</v>
      </c>
      <c r="C69" s="86">
        <v>195</v>
      </c>
      <c r="D69" s="74">
        <v>0</v>
      </c>
      <c r="E69" s="74">
        <v>28</v>
      </c>
      <c r="F69" s="91">
        <v>31</v>
      </c>
      <c r="G69" s="91"/>
      <c r="H69" s="91"/>
      <c r="I69" s="91"/>
      <c r="J69" s="91"/>
      <c r="K69" s="76"/>
      <c r="L69" s="91"/>
      <c r="M69" s="76"/>
      <c r="N69" s="91"/>
      <c r="O69" s="91"/>
      <c r="P69" s="91">
        <f t="shared" si="7"/>
        <v>59</v>
      </c>
      <c r="Q69" s="92">
        <f t="shared" si="6"/>
        <v>30.256410256410255</v>
      </c>
      <c r="R69" s="68"/>
    </row>
    <row r="70" spans="1:18" ht="24.9" customHeight="1">
      <c r="A70" s="72">
        <v>17</v>
      </c>
      <c r="B70" s="73" t="s">
        <v>102</v>
      </c>
      <c r="C70" s="86">
        <v>5</v>
      </c>
      <c r="D70" s="74">
        <v>0</v>
      </c>
      <c r="E70" s="88">
        <v>0</v>
      </c>
      <c r="F70" s="91">
        <v>0</v>
      </c>
      <c r="G70" s="88"/>
      <c r="H70" s="88"/>
      <c r="I70" s="91"/>
      <c r="J70" s="91"/>
      <c r="K70" s="76"/>
      <c r="L70" s="91"/>
      <c r="M70" s="76"/>
      <c r="N70" s="91"/>
      <c r="O70" s="91"/>
      <c r="P70" s="91">
        <f t="shared" si="7"/>
        <v>0</v>
      </c>
      <c r="Q70" s="92">
        <f t="shared" si="6"/>
        <v>0</v>
      </c>
      <c r="R70" s="68"/>
    </row>
    <row r="71" spans="1:18" ht="24.9" customHeight="1">
      <c r="A71" s="72">
        <v>18</v>
      </c>
      <c r="B71" s="73" t="s">
        <v>103</v>
      </c>
      <c r="C71" s="86">
        <v>15</v>
      </c>
      <c r="D71" s="74">
        <v>0</v>
      </c>
      <c r="E71" s="74">
        <v>0</v>
      </c>
      <c r="F71" s="91">
        <v>0</v>
      </c>
      <c r="G71" s="88"/>
      <c r="H71" s="88"/>
      <c r="I71" s="91"/>
      <c r="J71" s="91"/>
      <c r="K71" s="76"/>
      <c r="L71" s="91"/>
      <c r="M71" s="76"/>
      <c r="N71" s="91"/>
      <c r="O71" s="91"/>
      <c r="P71" s="91">
        <f t="shared" si="7"/>
        <v>0</v>
      </c>
      <c r="Q71" s="92">
        <f t="shared" si="6"/>
        <v>0</v>
      </c>
      <c r="R71" s="68"/>
    </row>
    <row r="72" spans="1:18" ht="24.9" customHeight="1">
      <c r="A72" s="72">
        <v>19</v>
      </c>
      <c r="B72" s="73" t="s">
        <v>104</v>
      </c>
      <c r="C72" s="86">
        <v>100</v>
      </c>
      <c r="D72" s="74">
        <v>5</v>
      </c>
      <c r="E72" s="74">
        <v>5</v>
      </c>
      <c r="F72" s="88">
        <v>0</v>
      </c>
      <c r="G72" s="91"/>
      <c r="H72" s="91"/>
      <c r="I72" s="88"/>
      <c r="J72" s="91"/>
      <c r="K72" s="76"/>
      <c r="L72" s="91"/>
      <c r="M72" s="76"/>
      <c r="N72" s="91"/>
      <c r="O72" s="91"/>
      <c r="P72" s="91">
        <f t="shared" si="7"/>
        <v>10</v>
      </c>
      <c r="Q72" s="92">
        <f t="shared" si="6"/>
        <v>10</v>
      </c>
      <c r="R72" s="68"/>
    </row>
    <row r="73" spans="1:18" ht="24.9" customHeight="1">
      <c r="A73" s="192"/>
      <c r="B73" s="190" t="s">
        <v>97</v>
      </c>
      <c r="C73" s="89">
        <f t="shared" ref="C73:Q73" si="8">SUM(C54:C72)</f>
        <v>15588</v>
      </c>
      <c r="D73" s="89">
        <f t="shared" si="8"/>
        <v>462</v>
      </c>
      <c r="E73" s="89">
        <f t="shared" si="8"/>
        <v>1481</v>
      </c>
      <c r="F73" s="89">
        <f t="shared" si="8"/>
        <v>1272</v>
      </c>
      <c r="G73" s="89">
        <f t="shared" si="8"/>
        <v>0</v>
      </c>
      <c r="H73" s="89">
        <f t="shared" si="8"/>
        <v>0</v>
      </c>
      <c r="I73" s="89">
        <f t="shared" si="8"/>
        <v>0</v>
      </c>
      <c r="J73" s="89">
        <f t="shared" si="8"/>
        <v>0</v>
      </c>
      <c r="K73" s="89">
        <f t="shared" si="8"/>
        <v>0</v>
      </c>
      <c r="L73" s="89">
        <f t="shared" si="8"/>
        <v>0</v>
      </c>
      <c r="M73" s="89">
        <f t="shared" si="8"/>
        <v>0</v>
      </c>
      <c r="N73" s="89">
        <f t="shared" si="8"/>
        <v>0</v>
      </c>
      <c r="O73" s="89">
        <f t="shared" si="8"/>
        <v>0</v>
      </c>
      <c r="P73" s="89">
        <f t="shared" si="8"/>
        <v>3215</v>
      </c>
      <c r="Q73" s="89">
        <f t="shared" si="8"/>
        <v>273.92472135193032</v>
      </c>
      <c r="R73" s="68"/>
    </row>
    <row r="74" spans="1:18" ht="15.6">
      <c r="A74" s="78"/>
      <c r="B74" s="78"/>
      <c r="C74" s="94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68"/>
    </row>
    <row r="75" spans="1:18" ht="15.6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68"/>
    </row>
    <row r="76" spans="1:18" ht="15.6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68"/>
    </row>
    <row r="77" spans="1:18" ht="15.6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68"/>
    </row>
    <row r="78" spans="1:18" ht="15.6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68"/>
    </row>
    <row r="79" spans="1:18" ht="15.6">
      <c r="A79" s="85" t="s">
        <v>106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68"/>
    </row>
    <row r="80" spans="1:18" ht="24.9" customHeight="1">
      <c r="A80" s="69" t="s">
        <v>68</v>
      </c>
      <c r="B80" s="69" t="s">
        <v>69</v>
      </c>
      <c r="C80" s="70" t="s">
        <v>70</v>
      </c>
      <c r="D80" s="70" t="s">
        <v>49</v>
      </c>
      <c r="E80" s="70" t="s">
        <v>50</v>
      </c>
      <c r="F80" s="70" t="s">
        <v>51</v>
      </c>
      <c r="G80" s="70" t="s">
        <v>52</v>
      </c>
      <c r="H80" s="70" t="s">
        <v>53</v>
      </c>
      <c r="I80" s="70" t="s">
        <v>71</v>
      </c>
      <c r="J80" s="70" t="s">
        <v>72</v>
      </c>
      <c r="K80" s="70" t="s">
        <v>73</v>
      </c>
      <c r="L80" s="70" t="s">
        <v>74</v>
      </c>
      <c r="M80" s="70" t="s">
        <v>58</v>
      </c>
      <c r="N80" s="70" t="s">
        <v>75</v>
      </c>
      <c r="O80" s="70" t="s">
        <v>60</v>
      </c>
      <c r="P80" s="70" t="s">
        <v>76</v>
      </c>
      <c r="Q80" s="71" t="s">
        <v>77</v>
      </c>
      <c r="R80" s="68"/>
    </row>
    <row r="81" spans="1:18" ht="24.9" customHeight="1">
      <c r="A81" s="72">
        <v>1</v>
      </c>
      <c r="B81" s="73" t="s">
        <v>78</v>
      </c>
      <c r="C81" s="86">
        <v>2600</v>
      </c>
      <c r="D81" s="77">
        <v>197</v>
      </c>
      <c r="E81" s="77">
        <v>546</v>
      </c>
      <c r="F81" s="77">
        <v>113</v>
      </c>
      <c r="G81" s="77"/>
      <c r="H81" s="77"/>
      <c r="I81" s="77"/>
      <c r="J81" s="91"/>
      <c r="K81" s="91"/>
      <c r="L81" s="77"/>
      <c r="M81" s="91"/>
      <c r="N81" s="77"/>
      <c r="O81" s="74"/>
      <c r="P81" s="74">
        <f>SUM(D81:O81)</f>
        <v>856</v>
      </c>
      <c r="Q81" s="77">
        <f t="shared" ref="Q81:Q99" si="9">P81/C81*100</f>
        <v>32.92307692307692</v>
      </c>
      <c r="R81" s="68"/>
    </row>
    <row r="82" spans="1:18" ht="24.9" customHeight="1">
      <c r="A82" s="72">
        <v>2</v>
      </c>
      <c r="B82" s="73" t="s">
        <v>79</v>
      </c>
      <c r="C82" s="86">
        <v>7700</v>
      </c>
      <c r="D82" s="77">
        <v>500</v>
      </c>
      <c r="E82" s="74">
        <v>691</v>
      </c>
      <c r="F82" s="77">
        <v>262</v>
      </c>
      <c r="G82" s="74"/>
      <c r="H82" s="77"/>
      <c r="I82" s="77"/>
      <c r="J82" s="91"/>
      <c r="K82" s="91"/>
      <c r="L82" s="77"/>
      <c r="M82" s="91"/>
      <c r="N82" s="77"/>
      <c r="O82" s="74"/>
      <c r="P82" s="74">
        <f t="shared" ref="P82:P99" si="10">SUM(D82:O82)</f>
        <v>1453</v>
      </c>
      <c r="Q82" s="77">
        <f t="shared" si="9"/>
        <v>18.870129870129869</v>
      </c>
      <c r="R82" s="68"/>
    </row>
    <row r="83" spans="1:18" ht="24.9" customHeight="1">
      <c r="A83" s="72">
        <v>3</v>
      </c>
      <c r="B83" s="73" t="s">
        <v>80</v>
      </c>
      <c r="C83" s="86">
        <v>3360</v>
      </c>
      <c r="D83" s="77">
        <v>218</v>
      </c>
      <c r="E83" s="77">
        <v>456</v>
      </c>
      <c r="F83" s="77">
        <v>77</v>
      </c>
      <c r="G83" s="77"/>
      <c r="H83" s="77"/>
      <c r="I83" s="77"/>
      <c r="J83" s="91"/>
      <c r="K83" s="91"/>
      <c r="L83" s="77"/>
      <c r="M83" s="91"/>
      <c r="N83" s="77"/>
      <c r="O83" s="74"/>
      <c r="P83" s="74">
        <f t="shared" si="10"/>
        <v>751</v>
      </c>
      <c r="Q83" s="77">
        <f t="shared" si="9"/>
        <v>22.351190476190478</v>
      </c>
      <c r="R83" s="68"/>
    </row>
    <row r="84" spans="1:18" ht="24.9" customHeight="1">
      <c r="A84" s="72">
        <v>4</v>
      </c>
      <c r="B84" s="73" t="s">
        <v>81</v>
      </c>
      <c r="C84" s="86">
        <v>5300</v>
      </c>
      <c r="D84" s="77">
        <v>285</v>
      </c>
      <c r="E84" s="77">
        <v>679</v>
      </c>
      <c r="F84" s="77">
        <v>124</v>
      </c>
      <c r="G84" s="77"/>
      <c r="H84" s="77"/>
      <c r="I84" s="77"/>
      <c r="J84" s="91"/>
      <c r="K84" s="91"/>
      <c r="L84" s="77"/>
      <c r="M84" s="91"/>
      <c r="N84" s="77"/>
      <c r="O84" s="74"/>
      <c r="P84" s="74">
        <f t="shared" si="10"/>
        <v>1088</v>
      </c>
      <c r="Q84" s="77">
        <f t="shared" si="9"/>
        <v>20.528301886792452</v>
      </c>
      <c r="R84" s="68"/>
    </row>
    <row r="85" spans="1:18" ht="24.9" customHeight="1">
      <c r="A85" s="72">
        <v>5</v>
      </c>
      <c r="B85" s="73" t="s">
        <v>82</v>
      </c>
      <c r="C85" s="86">
        <v>5100</v>
      </c>
      <c r="D85" s="77">
        <v>449</v>
      </c>
      <c r="E85" s="77">
        <v>741</v>
      </c>
      <c r="F85" s="77">
        <v>375</v>
      </c>
      <c r="G85" s="77"/>
      <c r="H85" s="77"/>
      <c r="I85" s="77"/>
      <c r="J85" s="91"/>
      <c r="K85" s="91"/>
      <c r="L85" s="77"/>
      <c r="M85" s="91"/>
      <c r="N85" s="77"/>
      <c r="O85" s="74"/>
      <c r="P85" s="74">
        <f t="shared" si="10"/>
        <v>1565</v>
      </c>
      <c r="Q85" s="77">
        <f t="shared" si="9"/>
        <v>30.686274509803923</v>
      </c>
      <c r="R85" s="68"/>
    </row>
    <row r="86" spans="1:18" ht="24.9" customHeight="1">
      <c r="A86" s="72">
        <v>6</v>
      </c>
      <c r="B86" s="73" t="s">
        <v>83</v>
      </c>
      <c r="C86" s="86">
        <v>4400</v>
      </c>
      <c r="D86" s="77">
        <v>205</v>
      </c>
      <c r="E86" s="77">
        <v>730</v>
      </c>
      <c r="F86" s="77">
        <v>157</v>
      </c>
      <c r="G86" s="77"/>
      <c r="H86" s="77"/>
      <c r="I86" s="77"/>
      <c r="J86" s="91"/>
      <c r="K86" s="91"/>
      <c r="L86" s="77"/>
      <c r="M86" s="91"/>
      <c r="N86" s="77"/>
      <c r="O86" s="74"/>
      <c r="P86" s="74">
        <f t="shared" si="10"/>
        <v>1092</v>
      </c>
      <c r="Q86" s="77">
        <f t="shared" si="9"/>
        <v>24.818181818181817</v>
      </c>
      <c r="R86" s="68"/>
    </row>
    <row r="87" spans="1:18" ht="24.9" customHeight="1">
      <c r="A87" s="72">
        <v>7</v>
      </c>
      <c r="B87" s="73" t="s">
        <v>84</v>
      </c>
      <c r="C87" s="86">
        <v>6660</v>
      </c>
      <c r="D87" s="95">
        <v>318</v>
      </c>
      <c r="E87" s="77">
        <v>835</v>
      </c>
      <c r="F87" s="77">
        <v>359</v>
      </c>
      <c r="G87" s="77"/>
      <c r="H87" s="77"/>
      <c r="I87" s="77"/>
      <c r="J87" s="91"/>
      <c r="K87" s="91"/>
      <c r="L87" s="74"/>
      <c r="M87" s="91"/>
      <c r="N87" s="77"/>
      <c r="O87" s="74"/>
      <c r="P87" s="74">
        <f t="shared" si="10"/>
        <v>1512</v>
      </c>
      <c r="Q87" s="77">
        <f t="shared" si="9"/>
        <v>22.702702702702705</v>
      </c>
      <c r="R87" s="68"/>
    </row>
    <row r="88" spans="1:18" ht="24.9" customHeight="1">
      <c r="A88" s="72">
        <v>8</v>
      </c>
      <c r="B88" s="73" t="s">
        <v>85</v>
      </c>
      <c r="C88" s="86">
        <v>2240</v>
      </c>
      <c r="D88" s="77">
        <v>89</v>
      </c>
      <c r="E88" s="77">
        <v>396</v>
      </c>
      <c r="F88" s="77">
        <v>183</v>
      </c>
      <c r="G88" s="77"/>
      <c r="H88" s="77"/>
      <c r="I88" s="77"/>
      <c r="J88" s="91"/>
      <c r="K88" s="91"/>
      <c r="L88" s="91"/>
      <c r="M88" s="91"/>
      <c r="N88" s="77"/>
      <c r="O88" s="74"/>
      <c r="P88" s="74">
        <f t="shared" si="10"/>
        <v>668</v>
      </c>
      <c r="Q88" s="77">
        <f t="shared" si="9"/>
        <v>29.821428571428569</v>
      </c>
      <c r="R88" s="68"/>
    </row>
    <row r="89" spans="1:18" ht="24.9" customHeight="1">
      <c r="A89" s="72">
        <v>9</v>
      </c>
      <c r="B89" s="73" t="s">
        <v>86</v>
      </c>
      <c r="C89" s="86">
        <v>900</v>
      </c>
      <c r="D89" s="77">
        <v>88</v>
      </c>
      <c r="E89" s="77">
        <v>182</v>
      </c>
      <c r="F89" s="88">
        <v>0</v>
      </c>
      <c r="G89" s="77"/>
      <c r="H89" s="77"/>
      <c r="I89" s="77"/>
      <c r="J89" s="91"/>
      <c r="K89" s="91"/>
      <c r="L89" s="77"/>
      <c r="M89" s="91"/>
      <c r="N89" s="77"/>
      <c r="O89" s="74"/>
      <c r="P89" s="74">
        <f t="shared" si="10"/>
        <v>270</v>
      </c>
      <c r="Q89" s="77">
        <f t="shared" si="9"/>
        <v>30</v>
      </c>
      <c r="R89" s="68"/>
    </row>
    <row r="90" spans="1:18" ht="24.9" customHeight="1">
      <c r="A90" s="72">
        <v>10</v>
      </c>
      <c r="B90" s="73" t="s">
        <v>87</v>
      </c>
      <c r="C90" s="86">
        <v>3700</v>
      </c>
      <c r="D90" s="77">
        <v>36</v>
      </c>
      <c r="E90" s="77">
        <v>483</v>
      </c>
      <c r="F90" s="77">
        <v>143</v>
      </c>
      <c r="G90" s="77"/>
      <c r="H90" s="77"/>
      <c r="I90" s="77"/>
      <c r="J90" s="91"/>
      <c r="K90" s="91"/>
      <c r="L90" s="77"/>
      <c r="M90" s="91"/>
      <c r="N90" s="77"/>
      <c r="O90" s="74"/>
      <c r="P90" s="74">
        <f t="shared" si="10"/>
        <v>662</v>
      </c>
      <c r="Q90" s="77">
        <f t="shared" si="9"/>
        <v>17.891891891891891</v>
      </c>
      <c r="R90" s="68"/>
    </row>
    <row r="91" spans="1:18" ht="24.9" customHeight="1">
      <c r="A91" s="72">
        <v>11</v>
      </c>
      <c r="B91" s="73" t="s">
        <v>88</v>
      </c>
      <c r="C91" s="86">
        <v>5450</v>
      </c>
      <c r="D91" s="77">
        <v>211</v>
      </c>
      <c r="E91" s="77">
        <v>909</v>
      </c>
      <c r="F91" s="77">
        <v>183</v>
      </c>
      <c r="G91" s="77"/>
      <c r="H91" s="77"/>
      <c r="I91" s="77"/>
      <c r="J91" s="91"/>
      <c r="K91" s="91"/>
      <c r="L91" s="77"/>
      <c r="M91" s="91"/>
      <c r="N91" s="77"/>
      <c r="O91" s="74"/>
      <c r="P91" s="74">
        <f t="shared" si="10"/>
        <v>1303</v>
      </c>
      <c r="Q91" s="77">
        <f t="shared" si="9"/>
        <v>23.908256880733944</v>
      </c>
      <c r="R91" s="68"/>
    </row>
    <row r="92" spans="1:18" ht="24.9" customHeight="1">
      <c r="A92" s="72">
        <v>12</v>
      </c>
      <c r="B92" s="73" t="s">
        <v>89</v>
      </c>
      <c r="C92" s="86">
        <v>150</v>
      </c>
      <c r="D92" s="88">
        <v>0</v>
      </c>
      <c r="E92" s="88">
        <v>0</v>
      </c>
      <c r="F92" s="88">
        <v>0</v>
      </c>
      <c r="G92" s="88"/>
      <c r="H92" s="88"/>
      <c r="I92" s="88"/>
      <c r="J92" s="91"/>
      <c r="K92" s="91"/>
      <c r="L92" s="91"/>
      <c r="M92" s="91"/>
      <c r="N92" s="91"/>
      <c r="O92" s="74"/>
      <c r="P92" s="74">
        <f t="shared" si="10"/>
        <v>0</v>
      </c>
      <c r="Q92" s="77">
        <f t="shared" si="9"/>
        <v>0</v>
      </c>
      <c r="R92" s="68"/>
    </row>
    <row r="93" spans="1:18" ht="24.9" customHeight="1">
      <c r="A93" s="72">
        <v>13</v>
      </c>
      <c r="B93" s="73" t="s">
        <v>99</v>
      </c>
      <c r="C93" s="86">
        <v>890</v>
      </c>
      <c r="D93" s="77">
        <v>29</v>
      </c>
      <c r="E93" s="77">
        <v>165</v>
      </c>
      <c r="F93" s="77">
        <v>10</v>
      </c>
      <c r="G93" s="77"/>
      <c r="H93" s="77"/>
      <c r="I93" s="77"/>
      <c r="J93" s="91"/>
      <c r="K93" s="91"/>
      <c r="L93" s="91"/>
      <c r="M93" s="91"/>
      <c r="N93" s="91"/>
      <c r="O93" s="74"/>
      <c r="P93" s="74">
        <f t="shared" si="10"/>
        <v>204</v>
      </c>
      <c r="Q93" s="77">
        <f t="shared" si="9"/>
        <v>22.921348314606739</v>
      </c>
      <c r="R93" s="68"/>
    </row>
    <row r="94" spans="1:18" ht="24.9" customHeight="1">
      <c r="A94" s="72">
        <v>14</v>
      </c>
      <c r="B94" s="73" t="s">
        <v>91</v>
      </c>
      <c r="C94" s="86">
        <v>25</v>
      </c>
      <c r="D94" s="88">
        <v>0</v>
      </c>
      <c r="E94" s="88">
        <v>0</v>
      </c>
      <c r="F94" s="88">
        <v>0</v>
      </c>
      <c r="G94" s="88"/>
      <c r="H94" s="88"/>
      <c r="I94" s="88"/>
      <c r="J94" s="91"/>
      <c r="K94" s="91"/>
      <c r="L94" s="91"/>
      <c r="M94" s="91"/>
      <c r="N94" s="77"/>
      <c r="O94" s="74"/>
      <c r="P94" s="74">
        <f t="shared" si="10"/>
        <v>0</v>
      </c>
      <c r="Q94" s="77">
        <f t="shared" si="9"/>
        <v>0</v>
      </c>
      <c r="R94" s="68"/>
    </row>
    <row r="95" spans="1:18" ht="24.9" customHeight="1">
      <c r="A95" s="72">
        <v>15</v>
      </c>
      <c r="B95" s="73" t="s">
        <v>100</v>
      </c>
      <c r="C95" s="86">
        <v>70</v>
      </c>
      <c r="D95" s="88">
        <v>0</v>
      </c>
      <c r="E95" s="77">
        <v>12</v>
      </c>
      <c r="F95" s="77">
        <v>5</v>
      </c>
      <c r="G95" s="77"/>
      <c r="H95" s="88"/>
      <c r="I95" s="88"/>
      <c r="J95" s="91"/>
      <c r="K95" s="91"/>
      <c r="L95" s="77"/>
      <c r="M95" s="91"/>
      <c r="N95" s="91"/>
      <c r="O95" s="74"/>
      <c r="P95" s="74">
        <f t="shared" si="10"/>
        <v>17</v>
      </c>
      <c r="Q95" s="77">
        <f t="shared" si="9"/>
        <v>24.285714285714285</v>
      </c>
      <c r="R95" s="68"/>
    </row>
    <row r="96" spans="1:18" ht="24.9" customHeight="1">
      <c r="A96" s="72">
        <v>16</v>
      </c>
      <c r="B96" s="73" t="s">
        <v>101</v>
      </c>
      <c r="C96" s="86">
        <v>1125</v>
      </c>
      <c r="D96" s="88">
        <v>0</v>
      </c>
      <c r="E96" s="77">
        <v>210</v>
      </c>
      <c r="F96" s="77">
        <v>50</v>
      </c>
      <c r="G96" s="77"/>
      <c r="H96" s="77"/>
      <c r="I96" s="77"/>
      <c r="J96" s="91"/>
      <c r="K96" s="91"/>
      <c r="L96" s="77"/>
      <c r="M96" s="91"/>
      <c r="N96" s="77"/>
      <c r="O96" s="74"/>
      <c r="P96" s="74">
        <f t="shared" si="10"/>
        <v>260</v>
      </c>
      <c r="Q96" s="77">
        <f t="shared" si="9"/>
        <v>23.111111111111111</v>
      </c>
      <c r="R96" s="68"/>
    </row>
    <row r="97" spans="1:18" ht="24.9" customHeight="1">
      <c r="A97" s="72">
        <v>17</v>
      </c>
      <c r="B97" s="73" t="s">
        <v>102</v>
      </c>
      <c r="C97" s="86">
        <v>100</v>
      </c>
      <c r="D97" s="88">
        <v>0</v>
      </c>
      <c r="E97" s="77">
        <v>15</v>
      </c>
      <c r="F97" s="77">
        <v>15</v>
      </c>
      <c r="G97" s="77"/>
      <c r="H97" s="77"/>
      <c r="I97" s="77"/>
      <c r="J97" s="91"/>
      <c r="K97" s="91"/>
      <c r="L97" s="77"/>
      <c r="M97" s="91"/>
      <c r="N97" s="77"/>
      <c r="O97" s="74"/>
      <c r="P97" s="74">
        <f t="shared" si="10"/>
        <v>30</v>
      </c>
      <c r="Q97" s="77">
        <f t="shared" si="9"/>
        <v>30</v>
      </c>
      <c r="R97" s="68"/>
    </row>
    <row r="98" spans="1:18" ht="24.9" customHeight="1">
      <c r="A98" s="72">
        <v>18</v>
      </c>
      <c r="B98" s="73" t="s">
        <v>103</v>
      </c>
      <c r="C98" s="86">
        <v>110</v>
      </c>
      <c r="D98" s="88">
        <v>0</v>
      </c>
      <c r="E98" s="77">
        <v>8</v>
      </c>
      <c r="F98" s="88">
        <v>0</v>
      </c>
      <c r="G98" s="77"/>
      <c r="H98" s="77"/>
      <c r="I98" s="77"/>
      <c r="J98" s="91"/>
      <c r="K98" s="91"/>
      <c r="L98" s="91"/>
      <c r="M98" s="91"/>
      <c r="N98" s="91"/>
      <c r="O98" s="74"/>
      <c r="P98" s="74">
        <f t="shared" si="10"/>
        <v>8</v>
      </c>
      <c r="Q98" s="77">
        <f t="shared" si="9"/>
        <v>7.2727272727272725</v>
      </c>
      <c r="R98" s="68"/>
    </row>
    <row r="99" spans="1:18" ht="24.9" customHeight="1">
      <c r="A99" s="72">
        <v>19</v>
      </c>
      <c r="B99" s="73" t="s">
        <v>104</v>
      </c>
      <c r="C99" s="86">
        <v>420</v>
      </c>
      <c r="D99" s="77">
        <v>49</v>
      </c>
      <c r="E99" s="77">
        <v>46</v>
      </c>
      <c r="F99" s="77">
        <v>20</v>
      </c>
      <c r="G99" s="77"/>
      <c r="H99" s="77"/>
      <c r="I99" s="77"/>
      <c r="J99" s="91"/>
      <c r="K99" s="91"/>
      <c r="L99" s="77"/>
      <c r="M99" s="91"/>
      <c r="N99" s="77"/>
      <c r="O99" s="74"/>
      <c r="P99" s="74">
        <f t="shared" si="10"/>
        <v>115</v>
      </c>
      <c r="Q99" s="77">
        <f t="shared" si="9"/>
        <v>27.380952380952383</v>
      </c>
      <c r="R99" s="68"/>
    </row>
    <row r="100" spans="1:18" ht="24.9" customHeight="1">
      <c r="A100" s="192"/>
      <c r="B100" s="190" t="s">
        <v>97</v>
      </c>
      <c r="C100" s="89">
        <f t="shared" ref="C100:Q100" si="11">SUM(C81:C99)</f>
        <v>50300</v>
      </c>
      <c r="D100" s="89">
        <f t="shared" si="11"/>
        <v>2674</v>
      </c>
      <c r="E100" s="89">
        <f t="shared" si="11"/>
        <v>7104</v>
      </c>
      <c r="F100" s="89">
        <f t="shared" si="11"/>
        <v>2076</v>
      </c>
      <c r="G100" s="89">
        <f t="shared" si="11"/>
        <v>0</v>
      </c>
      <c r="H100" s="89">
        <f t="shared" si="11"/>
        <v>0</v>
      </c>
      <c r="I100" s="89">
        <f t="shared" si="11"/>
        <v>0</v>
      </c>
      <c r="J100" s="89">
        <f t="shared" si="11"/>
        <v>0</v>
      </c>
      <c r="K100" s="89">
        <f t="shared" si="11"/>
        <v>0</v>
      </c>
      <c r="L100" s="89">
        <f t="shared" si="11"/>
        <v>0</v>
      </c>
      <c r="M100" s="89">
        <f t="shared" si="11"/>
        <v>0</v>
      </c>
      <c r="N100" s="89">
        <f t="shared" si="11"/>
        <v>0</v>
      </c>
      <c r="O100" s="89">
        <f t="shared" si="11"/>
        <v>0</v>
      </c>
      <c r="P100" s="89">
        <f t="shared" si="11"/>
        <v>11854</v>
      </c>
      <c r="Q100" s="89">
        <f t="shared" si="11"/>
        <v>409.47328889604438</v>
      </c>
      <c r="R100" s="68"/>
    </row>
    <row r="101" spans="1:18" ht="15.6">
      <c r="A101" s="78"/>
      <c r="B101" s="78"/>
      <c r="C101" s="84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68"/>
    </row>
    <row r="102" spans="1:18" ht="15.6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68"/>
    </row>
    <row r="103" spans="1:18" ht="15.6">
      <c r="A103" s="85" t="s">
        <v>107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68"/>
    </row>
    <row r="104" spans="1:18" ht="24.9" customHeight="1">
      <c r="A104" s="69" t="s">
        <v>68</v>
      </c>
      <c r="B104" s="69" t="s">
        <v>69</v>
      </c>
      <c r="C104" s="70" t="s">
        <v>70</v>
      </c>
      <c r="D104" s="70" t="s">
        <v>49</v>
      </c>
      <c r="E104" s="70" t="s">
        <v>50</v>
      </c>
      <c r="F104" s="70" t="s">
        <v>51</v>
      </c>
      <c r="G104" s="70" t="s">
        <v>52</v>
      </c>
      <c r="H104" s="70" t="s">
        <v>53</v>
      </c>
      <c r="I104" s="70" t="s">
        <v>71</v>
      </c>
      <c r="J104" s="70" t="s">
        <v>72</v>
      </c>
      <c r="K104" s="70" t="s">
        <v>73</v>
      </c>
      <c r="L104" s="70" t="s">
        <v>74</v>
      </c>
      <c r="M104" s="70" t="s">
        <v>58</v>
      </c>
      <c r="N104" s="70" t="s">
        <v>75</v>
      </c>
      <c r="O104" s="70" t="s">
        <v>60</v>
      </c>
      <c r="P104" s="70" t="s">
        <v>76</v>
      </c>
      <c r="Q104" s="71" t="s">
        <v>77</v>
      </c>
      <c r="R104" s="68"/>
    </row>
    <row r="105" spans="1:18" ht="24.9" customHeight="1">
      <c r="A105" s="72">
        <v>1</v>
      </c>
      <c r="B105" s="73" t="s">
        <v>78</v>
      </c>
      <c r="C105" s="114">
        <v>700</v>
      </c>
      <c r="D105" s="74">
        <v>45</v>
      </c>
      <c r="E105" s="74">
        <v>45</v>
      </c>
      <c r="F105" s="88"/>
      <c r="G105" s="74"/>
      <c r="H105" s="88"/>
      <c r="I105" s="76"/>
      <c r="J105" s="88"/>
      <c r="K105" s="76"/>
      <c r="L105" s="76"/>
      <c r="M105" s="75"/>
      <c r="N105" s="74"/>
      <c r="O105" s="76"/>
      <c r="P105" s="76">
        <f>SUM(D105:O105)</f>
        <v>90</v>
      </c>
      <c r="Q105" s="76">
        <f t="shared" ref="Q105:Q123" si="12">P105/C105*100</f>
        <v>12.857142857142856</v>
      </c>
      <c r="R105" s="68"/>
    </row>
    <row r="106" spans="1:18" ht="24.9" customHeight="1">
      <c r="A106" s="72">
        <v>2</v>
      </c>
      <c r="B106" s="73" t="s">
        <v>79</v>
      </c>
      <c r="C106" s="114">
        <v>1500</v>
      </c>
      <c r="D106" s="74">
        <v>40</v>
      </c>
      <c r="E106" s="74">
        <v>30</v>
      </c>
      <c r="F106" s="74"/>
      <c r="G106" s="74"/>
      <c r="H106" s="76"/>
      <c r="I106" s="76"/>
      <c r="J106" s="88"/>
      <c r="K106" s="76"/>
      <c r="L106" s="76"/>
      <c r="M106" s="75"/>
      <c r="N106" s="74"/>
      <c r="O106" s="76"/>
      <c r="P106" s="76">
        <f t="shared" ref="P106:P123" si="13">SUM(D106:O106)</f>
        <v>70</v>
      </c>
      <c r="Q106" s="76">
        <f t="shared" si="12"/>
        <v>4.666666666666667</v>
      </c>
      <c r="R106" s="68"/>
    </row>
    <row r="107" spans="1:18" ht="24.9" customHeight="1">
      <c r="A107" s="72">
        <v>3</v>
      </c>
      <c r="B107" s="73" t="s">
        <v>80</v>
      </c>
      <c r="C107" s="114">
        <v>1200</v>
      </c>
      <c r="D107" s="74">
        <v>85</v>
      </c>
      <c r="E107" s="74">
        <v>89</v>
      </c>
      <c r="F107" s="76"/>
      <c r="G107" s="76"/>
      <c r="H107" s="76"/>
      <c r="I107" s="76"/>
      <c r="J107" s="76"/>
      <c r="K107" s="76"/>
      <c r="L107" s="76"/>
      <c r="M107" s="75"/>
      <c r="N107" s="74"/>
      <c r="O107" s="76"/>
      <c r="P107" s="76">
        <f t="shared" si="13"/>
        <v>174</v>
      </c>
      <c r="Q107" s="76">
        <f t="shared" si="12"/>
        <v>14.499999999999998</v>
      </c>
      <c r="R107" s="68"/>
    </row>
    <row r="108" spans="1:18" ht="24.9" customHeight="1">
      <c r="A108" s="72">
        <v>4</v>
      </c>
      <c r="B108" s="73" t="s">
        <v>81</v>
      </c>
      <c r="C108" s="114">
        <v>1100</v>
      </c>
      <c r="D108" s="74">
        <v>61</v>
      </c>
      <c r="E108" s="74">
        <v>65</v>
      </c>
      <c r="F108" s="76"/>
      <c r="G108" s="76"/>
      <c r="H108" s="76"/>
      <c r="I108" s="76"/>
      <c r="J108" s="88"/>
      <c r="K108" s="76"/>
      <c r="L108" s="76"/>
      <c r="M108" s="75"/>
      <c r="N108" s="74"/>
      <c r="O108" s="76"/>
      <c r="P108" s="76">
        <f t="shared" si="13"/>
        <v>126</v>
      </c>
      <c r="Q108" s="76">
        <f t="shared" si="12"/>
        <v>11.454545454545455</v>
      </c>
      <c r="R108" s="68"/>
    </row>
    <row r="109" spans="1:18" ht="24.9" customHeight="1">
      <c r="A109" s="72">
        <v>5</v>
      </c>
      <c r="B109" s="73" t="s">
        <v>82</v>
      </c>
      <c r="C109" s="114">
        <v>1500</v>
      </c>
      <c r="D109" s="74">
        <v>152</v>
      </c>
      <c r="E109" s="74">
        <v>123</v>
      </c>
      <c r="F109" s="76"/>
      <c r="G109" s="76"/>
      <c r="H109" s="76"/>
      <c r="I109" s="76"/>
      <c r="J109" s="76"/>
      <c r="K109" s="76"/>
      <c r="L109" s="76"/>
      <c r="M109" s="75"/>
      <c r="N109" s="74"/>
      <c r="O109" s="76"/>
      <c r="P109" s="76">
        <f t="shared" si="13"/>
        <v>275</v>
      </c>
      <c r="Q109" s="76">
        <f t="shared" si="12"/>
        <v>18.333333333333332</v>
      </c>
      <c r="R109" s="68"/>
    </row>
    <row r="110" spans="1:18" ht="24.9" customHeight="1">
      <c r="A110" s="72">
        <v>6</v>
      </c>
      <c r="B110" s="73" t="s">
        <v>83</v>
      </c>
      <c r="C110" s="114">
        <v>1100</v>
      </c>
      <c r="D110" s="74">
        <v>0</v>
      </c>
      <c r="E110" s="76">
        <v>22</v>
      </c>
      <c r="F110" s="76"/>
      <c r="G110" s="76"/>
      <c r="H110" s="76"/>
      <c r="I110" s="76"/>
      <c r="J110" s="76"/>
      <c r="K110" s="76"/>
      <c r="L110" s="76"/>
      <c r="M110" s="75"/>
      <c r="N110" s="74"/>
      <c r="O110" s="76"/>
      <c r="P110" s="76">
        <f t="shared" si="13"/>
        <v>22</v>
      </c>
      <c r="Q110" s="76">
        <f t="shared" si="12"/>
        <v>2</v>
      </c>
      <c r="R110" s="68"/>
    </row>
    <row r="111" spans="1:18" ht="24.9" customHeight="1">
      <c r="A111" s="72">
        <v>7</v>
      </c>
      <c r="B111" s="73" t="s">
        <v>84</v>
      </c>
      <c r="C111" s="114">
        <v>2200</v>
      </c>
      <c r="D111" s="74">
        <v>113</v>
      </c>
      <c r="E111" s="74">
        <v>138</v>
      </c>
      <c r="F111" s="76"/>
      <c r="G111" s="76"/>
      <c r="H111" s="76"/>
      <c r="I111" s="76"/>
      <c r="J111" s="88"/>
      <c r="K111" s="76"/>
      <c r="L111" s="76"/>
      <c r="M111" s="75"/>
      <c r="N111" s="74"/>
      <c r="O111" s="76"/>
      <c r="P111" s="76">
        <f t="shared" si="13"/>
        <v>251</v>
      </c>
      <c r="Q111" s="76">
        <f t="shared" si="12"/>
        <v>11.409090909090908</v>
      </c>
      <c r="R111" s="68"/>
    </row>
    <row r="112" spans="1:18" ht="24.9" customHeight="1">
      <c r="A112" s="72">
        <v>8</v>
      </c>
      <c r="B112" s="73" t="s">
        <v>85</v>
      </c>
      <c r="C112" s="114">
        <v>1800</v>
      </c>
      <c r="D112" s="87">
        <v>70</v>
      </c>
      <c r="E112" s="74">
        <v>70</v>
      </c>
      <c r="F112" s="76"/>
      <c r="G112" s="76"/>
      <c r="H112" s="88"/>
      <c r="I112" s="76"/>
      <c r="J112" s="88"/>
      <c r="K112" s="88"/>
      <c r="L112" s="76"/>
      <c r="M112" s="75"/>
      <c r="N112" s="74"/>
      <c r="O112" s="76"/>
      <c r="P112" s="76">
        <f t="shared" si="13"/>
        <v>140</v>
      </c>
      <c r="Q112" s="76">
        <f t="shared" si="12"/>
        <v>7.7777777777777777</v>
      </c>
      <c r="R112" s="68"/>
    </row>
    <row r="113" spans="1:18" ht="24.9" customHeight="1">
      <c r="A113" s="72">
        <v>9</v>
      </c>
      <c r="B113" s="73" t="s">
        <v>86</v>
      </c>
      <c r="C113" s="114">
        <v>350</v>
      </c>
      <c r="D113" s="87">
        <v>0</v>
      </c>
      <c r="E113" s="87">
        <v>0</v>
      </c>
      <c r="F113" s="87"/>
      <c r="G113" s="88"/>
      <c r="H113" s="76"/>
      <c r="I113" s="76"/>
      <c r="J113" s="88"/>
      <c r="K113" s="76"/>
      <c r="L113" s="76"/>
      <c r="M113" s="75"/>
      <c r="N113" s="74"/>
      <c r="O113" s="76"/>
      <c r="P113" s="76">
        <f t="shared" si="13"/>
        <v>0</v>
      </c>
      <c r="Q113" s="76">
        <f t="shared" si="12"/>
        <v>0</v>
      </c>
      <c r="R113" s="68"/>
    </row>
    <row r="114" spans="1:18" ht="24.9" customHeight="1">
      <c r="A114" s="72">
        <v>10</v>
      </c>
      <c r="B114" s="73" t="s">
        <v>87</v>
      </c>
      <c r="C114" s="114">
        <v>1090</v>
      </c>
      <c r="D114" s="74">
        <v>80</v>
      </c>
      <c r="E114" s="74">
        <v>90</v>
      </c>
      <c r="F114" s="76"/>
      <c r="G114" s="76"/>
      <c r="H114" s="76"/>
      <c r="I114" s="76"/>
      <c r="J114" s="88"/>
      <c r="K114" s="76"/>
      <c r="L114" s="76"/>
      <c r="M114" s="75"/>
      <c r="N114" s="74"/>
      <c r="O114" s="76"/>
      <c r="P114" s="76">
        <f t="shared" si="13"/>
        <v>170</v>
      </c>
      <c r="Q114" s="76">
        <f t="shared" si="12"/>
        <v>15.596330275229359</v>
      </c>
      <c r="R114" s="68"/>
    </row>
    <row r="115" spans="1:18" ht="24.9" customHeight="1">
      <c r="A115" s="72">
        <v>11</v>
      </c>
      <c r="B115" s="73" t="s">
        <v>88</v>
      </c>
      <c r="C115" s="114">
        <v>1300</v>
      </c>
      <c r="D115" s="74">
        <v>30</v>
      </c>
      <c r="E115" s="74">
        <v>103</v>
      </c>
      <c r="F115" s="76"/>
      <c r="G115" s="76"/>
      <c r="H115" s="76"/>
      <c r="I115" s="76"/>
      <c r="J115" s="88"/>
      <c r="K115" s="76"/>
      <c r="L115" s="76"/>
      <c r="M115" s="75"/>
      <c r="N115" s="74"/>
      <c r="O115" s="76"/>
      <c r="P115" s="76">
        <f t="shared" si="13"/>
        <v>133</v>
      </c>
      <c r="Q115" s="76">
        <f t="shared" si="12"/>
        <v>10.23076923076923</v>
      </c>
      <c r="R115" s="68"/>
    </row>
    <row r="116" spans="1:18" ht="24.9" customHeight="1">
      <c r="A116" s="72">
        <v>12</v>
      </c>
      <c r="B116" s="73" t="s">
        <v>89</v>
      </c>
      <c r="C116" s="114">
        <v>100</v>
      </c>
      <c r="D116" s="87">
        <v>0</v>
      </c>
      <c r="E116" s="87">
        <v>0</v>
      </c>
      <c r="F116" s="88"/>
      <c r="G116" s="88"/>
      <c r="H116" s="88"/>
      <c r="I116" s="88"/>
      <c r="J116" s="88"/>
      <c r="K116" s="88"/>
      <c r="L116" s="76"/>
      <c r="M116" s="75"/>
      <c r="N116" s="74"/>
      <c r="O116" s="76"/>
      <c r="P116" s="76">
        <f t="shared" si="13"/>
        <v>0</v>
      </c>
      <c r="Q116" s="76">
        <f t="shared" si="12"/>
        <v>0</v>
      </c>
      <c r="R116" s="68"/>
    </row>
    <row r="117" spans="1:18" ht="24.9" customHeight="1">
      <c r="A117" s="72">
        <v>13</v>
      </c>
      <c r="B117" s="73" t="s">
        <v>99</v>
      </c>
      <c r="C117" s="114">
        <v>170</v>
      </c>
      <c r="D117" s="74">
        <v>10</v>
      </c>
      <c r="E117" s="74">
        <v>20</v>
      </c>
      <c r="F117" s="88"/>
      <c r="G117" s="88"/>
      <c r="H117" s="88"/>
      <c r="I117" s="88"/>
      <c r="J117" s="88"/>
      <c r="K117" s="76"/>
      <c r="L117" s="76"/>
      <c r="M117" s="75"/>
      <c r="N117" s="74"/>
      <c r="O117" s="76"/>
      <c r="P117" s="76">
        <f t="shared" si="13"/>
        <v>30</v>
      </c>
      <c r="Q117" s="76">
        <f t="shared" si="12"/>
        <v>17.647058823529413</v>
      </c>
      <c r="R117" s="68"/>
    </row>
    <row r="118" spans="1:18" ht="24.9" customHeight="1">
      <c r="A118" s="72">
        <v>14</v>
      </c>
      <c r="B118" s="73" t="s">
        <v>91</v>
      </c>
      <c r="C118" s="114">
        <v>50</v>
      </c>
      <c r="D118" s="87">
        <v>0</v>
      </c>
      <c r="E118" s="87">
        <v>0</v>
      </c>
      <c r="F118" s="88"/>
      <c r="G118" s="88"/>
      <c r="H118" s="88"/>
      <c r="I118" s="88"/>
      <c r="J118" s="88"/>
      <c r="K118" s="88"/>
      <c r="L118" s="76"/>
      <c r="M118" s="75"/>
      <c r="N118" s="74"/>
      <c r="O118" s="76"/>
      <c r="P118" s="76">
        <f t="shared" si="13"/>
        <v>0</v>
      </c>
      <c r="Q118" s="76">
        <f t="shared" si="12"/>
        <v>0</v>
      </c>
      <c r="R118" s="68"/>
    </row>
    <row r="119" spans="1:18" ht="24.9" customHeight="1">
      <c r="A119" s="72">
        <v>15</v>
      </c>
      <c r="B119" s="73" t="s">
        <v>100</v>
      </c>
      <c r="C119" s="114">
        <v>60</v>
      </c>
      <c r="D119" s="87">
        <v>5</v>
      </c>
      <c r="E119" s="74">
        <v>0</v>
      </c>
      <c r="F119" s="88"/>
      <c r="G119" s="88"/>
      <c r="H119" s="76"/>
      <c r="I119" s="88"/>
      <c r="J119" s="88"/>
      <c r="K119" s="88"/>
      <c r="L119" s="76"/>
      <c r="M119" s="75"/>
      <c r="N119" s="74"/>
      <c r="O119" s="76"/>
      <c r="P119" s="76">
        <f t="shared" si="13"/>
        <v>5</v>
      </c>
      <c r="Q119" s="76">
        <f t="shared" si="12"/>
        <v>8.3333333333333321</v>
      </c>
      <c r="R119" s="68"/>
    </row>
    <row r="120" spans="1:18" ht="24.9" customHeight="1">
      <c r="A120" s="72">
        <v>16</v>
      </c>
      <c r="B120" s="73" t="s">
        <v>101</v>
      </c>
      <c r="C120" s="114">
        <v>250</v>
      </c>
      <c r="D120" s="87">
        <v>28.88</v>
      </c>
      <c r="E120" s="74">
        <v>13</v>
      </c>
      <c r="F120" s="88"/>
      <c r="G120" s="88"/>
      <c r="H120" s="76"/>
      <c r="I120" s="76"/>
      <c r="J120" s="88"/>
      <c r="K120" s="88"/>
      <c r="L120" s="76"/>
      <c r="M120" s="75"/>
      <c r="N120" s="74"/>
      <c r="O120" s="76"/>
      <c r="P120" s="76">
        <f t="shared" si="13"/>
        <v>41.879999999999995</v>
      </c>
      <c r="Q120" s="76">
        <f t="shared" si="12"/>
        <v>16.751999999999999</v>
      </c>
      <c r="R120" s="68"/>
    </row>
    <row r="121" spans="1:18" ht="24.9" customHeight="1">
      <c r="A121" s="72">
        <v>17</v>
      </c>
      <c r="B121" s="73" t="s">
        <v>102</v>
      </c>
      <c r="C121" s="114">
        <v>75</v>
      </c>
      <c r="D121" s="87">
        <v>0</v>
      </c>
      <c r="E121" s="74">
        <v>0</v>
      </c>
      <c r="F121" s="88"/>
      <c r="G121" s="88"/>
      <c r="H121" s="88"/>
      <c r="I121" s="88"/>
      <c r="J121" s="88"/>
      <c r="K121" s="88"/>
      <c r="L121" s="76"/>
      <c r="M121" s="75"/>
      <c r="N121" s="74"/>
      <c r="O121" s="76"/>
      <c r="P121" s="76">
        <f t="shared" si="13"/>
        <v>0</v>
      </c>
      <c r="Q121" s="76">
        <f t="shared" si="12"/>
        <v>0</v>
      </c>
      <c r="R121" s="68"/>
    </row>
    <row r="122" spans="1:18" ht="24.9" customHeight="1">
      <c r="A122" s="72">
        <v>18</v>
      </c>
      <c r="B122" s="73" t="s">
        <v>103</v>
      </c>
      <c r="C122" s="114">
        <v>150</v>
      </c>
      <c r="D122" s="87">
        <v>0</v>
      </c>
      <c r="E122" s="87">
        <v>0</v>
      </c>
      <c r="F122" s="88"/>
      <c r="G122" s="88"/>
      <c r="H122" s="88"/>
      <c r="I122" s="88"/>
      <c r="J122" s="88"/>
      <c r="K122" s="88"/>
      <c r="L122" s="76"/>
      <c r="M122" s="75"/>
      <c r="N122" s="74"/>
      <c r="O122" s="76"/>
      <c r="P122" s="76">
        <f t="shared" si="13"/>
        <v>0</v>
      </c>
      <c r="Q122" s="76">
        <f t="shared" si="12"/>
        <v>0</v>
      </c>
      <c r="R122" s="68"/>
    </row>
    <row r="123" spans="1:18" ht="24.9" customHeight="1">
      <c r="A123" s="72">
        <v>19</v>
      </c>
      <c r="B123" s="73" t="s">
        <v>104</v>
      </c>
      <c r="C123" s="114">
        <v>125</v>
      </c>
      <c r="D123" s="74">
        <v>0</v>
      </c>
      <c r="E123" s="74">
        <v>0</v>
      </c>
      <c r="F123" s="88"/>
      <c r="G123" s="88"/>
      <c r="H123" s="76"/>
      <c r="I123" s="88"/>
      <c r="J123" s="88"/>
      <c r="K123" s="88"/>
      <c r="L123" s="76"/>
      <c r="M123" s="75"/>
      <c r="N123" s="74"/>
      <c r="O123" s="76"/>
      <c r="P123" s="76">
        <f t="shared" si="13"/>
        <v>0</v>
      </c>
      <c r="Q123" s="76">
        <f t="shared" si="12"/>
        <v>0</v>
      </c>
      <c r="R123" s="68"/>
    </row>
    <row r="124" spans="1:18" ht="24.9" customHeight="1">
      <c r="A124" s="192"/>
      <c r="B124" s="190" t="s">
        <v>97</v>
      </c>
      <c r="C124" s="89">
        <f t="shared" ref="C124:Q124" si="14">SUM(C105:C123)</f>
        <v>14820</v>
      </c>
      <c r="D124" s="89">
        <f t="shared" si="14"/>
        <v>719.88</v>
      </c>
      <c r="E124" s="89">
        <f t="shared" si="14"/>
        <v>808</v>
      </c>
      <c r="F124" s="89">
        <f t="shared" si="14"/>
        <v>0</v>
      </c>
      <c r="G124" s="89">
        <f t="shared" si="14"/>
        <v>0</v>
      </c>
      <c r="H124" s="89">
        <f t="shared" si="14"/>
        <v>0</v>
      </c>
      <c r="I124" s="89">
        <f t="shared" si="14"/>
        <v>0</v>
      </c>
      <c r="J124" s="89">
        <f t="shared" si="14"/>
        <v>0</v>
      </c>
      <c r="K124" s="89">
        <f t="shared" si="14"/>
        <v>0</v>
      </c>
      <c r="L124" s="89">
        <f t="shared" si="14"/>
        <v>0</v>
      </c>
      <c r="M124" s="89">
        <f t="shared" si="14"/>
        <v>0</v>
      </c>
      <c r="N124" s="89">
        <f t="shared" si="14"/>
        <v>0</v>
      </c>
      <c r="O124" s="89">
        <f t="shared" si="14"/>
        <v>0</v>
      </c>
      <c r="P124" s="89">
        <f t="shared" si="14"/>
        <v>1527.88</v>
      </c>
      <c r="Q124" s="89">
        <f t="shared" si="14"/>
        <v>151.55804866141833</v>
      </c>
      <c r="R124" s="68"/>
    </row>
    <row r="125" spans="1:18" ht="15.6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68"/>
    </row>
    <row r="126" spans="1:18" ht="15.6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68"/>
    </row>
    <row r="127" spans="1:18" ht="15.6">
      <c r="A127" s="250" t="s">
        <v>108</v>
      </c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68"/>
    </row>
    <row r="128" spans="1:18" ht="15.6">
      <c r="A128" s="85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68"/>
    </row>
    <row r="129" spans="1:18" ht="24.9" customHeight="1">
      <c r="A129" s="69" t="s">
        <v>68</v>
      </c>
      <c r="B129" s="69" t="s">
        <v>69</v>
      </c>
      <c r="C129" s="70" t="s">
        <v>70</v>
      </c>
      <c r="D129" s="70" t="s">
        <v>49</v>
      </c>
      <c r="E129" s="70" t="s">
        <v>50</v>
      </c>
      <c r="F129" s="70" t="s">
        <v>51</v>
      </c>
      <c r="G129" s="70" t="s">
        <v>52</v>
      </c>
      <c r="H129" s="70" t="s">
        <v>53</v>
      </c>
      <c r="I129" s="70" t="s">
        <v>71</v>
      </c>
      <c r="J129" s="70" t="s">
        <v>72</v>
      </c>
      <c r="K129" s="70" t="s">
        <v>73</v>
      </c>
      <c r="L129" s="70" t="s">
        <v>74</v>
      </c>
      <c r="M129" s="70" t="s">
        <v>58</v>
      </c>
      <c r="N129" s="70" t="s">
        <v>75</v>
      </c>
      <c r="O129" s="70" t="s">
        <v>60</v>
      </c>
      <c r="P129" s="70" t="s">
        <v>76</v>
      </c>
      <c r="Q129" s="71" t="s">
        <v>77</v>
      </c>
      <c r="R129" s="68"/>
    </row>
    <row r="130" spans="1:18" ht="24.9" customHeight="1">
      <c r="A130" s="72">
        <v>1</v>
      </c>
      <c r="B130" s="73" t="s">
        <v>78</v>
      </c>
      <c r="C130" s="96">
        <f>C4+C29+C54+C81+C105</f>
        <v>11330</v>
      </c>
      <c r="D130" s="74">
        <f>D4+D29+D54+D81+D105</f>
        <v>755.7</v>
      </c>
      <c r="E130" s="74">
        <f t="shared" ref="E130:P141" si="15">E4+E29+E54+E81+E105</f>
        <v>1679.5</v>
      </c>
      <c r="F130" s="74">
        <f t="shared" si="15"/>
        <v>440</v>
      </c>
      <c r="G130" s="74">
        <f t="shared" si="15"/>
        <v>0</v>
      </c>
      <c r="H130" s="74">
        <f t="shared" si="15"/>
        <v>0</v>
      </c>
      <c r="I130" s="74">
        <f t="shared" si="15"/>
        <v>0</v>
      </c>
      <c r="J130" s="74">
        <f t="shared" si="15"/>
        <v>0</v>
      </c>
      <c r="K130" s="74">
        <f t="shared" si="15"/>
        <v>0</v>
      </c>
      <c r="L130" s="74">
        <f t="shared" si="15"/>
        <v>0</v>
      </c>
      <c r="M130" s="74">
        <f t="shared" si="15"/>
        <v>0</v>
      </c>
      <c r="N130" s="74">
        <f t="shared" si="15"/>
        <v>0</v>
      </c>
      <c r="O130" s="74">
        <f t="shared" si="15"/>
        <v>0</v>
      </c>
      <c r="P130" s="74">
        <f t="shared" si="15"/>
        <v>2875.2</v>
      </c>
      <c r="Q130" s="77">
        <f t="shared" ref="Q130:Q149" si="16">P130/C130*100</f>
        <v>25.376875551632832</v>
      </c>
      <c r="R130" s="68"/>
    </row>
    <row r="131" spans="1:18" ht="24.9" customHeight="1">
      <c r="A131" s="72">
        <v>2</v>
      </c>
      <c r="B131" s="73" t="s">
        <v>79</v>
      </c>
      <c r="C131" s="96">
        <f t="shared" ref="C131:O146" si="17">C5+C30+C55+C82+C106</f>
        <v>27950</v>
      </c>
      <c r="D131" s="74">
        <f t="shared" si="17"/>
        <v>1425</v>
      </c>
      <c r="E131" s="74">
        <f t="shared" si="17"/>
        <v>2543</v>
      </c>
      <c r="F131" s="74">
        <f t="shared" si="17"/>
        <v>962</v>
      </c>
      <c r="G131" s="74">
        <f t="shared" si="17"/>
        <v>0</v>
      </c>
      <c r="H131" s="74">
        <f t="shared" si="17"/>
        <v>0</v>
      </c>
      <c r="I131" s="74">
        <f t="shared" si="17"/>
        <v>0</v>
      </c>
      <c r="J131" s="74">
        <f t="shared" si="17"/>
        <v>0</v>
      </c>
      <c r="K131" s="74">
        <f t="shared" si="17"/>
        <v>0</v>
      </c>
      <c r="L131" s="74">
        <f t="shared" si="17"/>
        <v>0</v>
      </c>
      <c r="M131" s="74">
        <f t="shared" si="17"/>
        <v>0</v>
      </c>
      <c r="N131" s="74">
        <f t="shared" si="17"/>
        <v>0</v>
      </c>
      <c r="O131" s="74">
        <f t="shared" si="17"/>
        <v>0</v>
      </c>
      <c r="P131" s="74">
        <f t="shared" si="15"/>
        <v>4930</v>
      </c>
      <c r="Q131" s="77">
        <f t="shared" si="16"/>
        <v>17.638640429338103</v>
      </c>
      <c r="R131" s="68"/>
    </row>
    <row r="132" spans="1:18" ht="24.9" customHeight="1">
      <c r="A132" s="72">
        <v>3</v>
      </c>
      <c r="B132" s="73" t="s">
        <v>80</v>
      </c>
      <c r="C132" s="96">
        <f t="shared" si="17"/>
        <v>12710</v>
      </c>
      <c r="D132" s="74">
        <f t="shared" si="17"/>
        <v>682</v>
      </c>
      <c r="E132" s="74">
        <f t="shared" si="17"/>
        <v>1213.5</v>
      </c>
      <c r="F132" s="74">
        <f t="shared" si="17"/>
        <v>473</v>
      </c>
      <c r="G132" s="74">
        <f t="shared" si="17"/>
        <v>0</v>
      </c>
      <c r="H132" s="74">
        <f t="shared" si="17"/>
        <v>0</v>
      </c>
      <c r="I132" s="74">
        <f t="shared" si="17"/>
        <v>0</v>
      </c>
      <c r="J132" s="74">
        <f t="shared" si="17"/>
        <v>0</v>
      </c>
      <c r="K132" s="74">
        <f t="shared" si="17"/>
        <v>0</v>
      </c>
      <c r="L132" s="74">
        <f t="shared" si="17"/>
        <v>0</v>
      </c>
      <c r="M132" s="74">
        <f t="shared" si="17"/>
        <v>0</v>
      </c>
      <c r="N132" s="74">
        <f t="shared" si="17"/>
        <v>0</v>
      </c>
      <c r="O132" s="74">
        <f t="shared" si="17"/>
        <v>0</v>
      </c>
      <c r="P132" s="74">
        <f t="shared" si="15"/>
        <v>2368.5</v>
      </c>
      <c r="Q132" s="77">
        <f t="shared" si="16"/>
        <v>18.634933123524782</v>
      </c>
      <c r="R132" s="68"/>
    </row>
    <row r="133" spans="1:18" ht="24.9" customHeight="1">
      <c r="A133" s="72">
        <v>4</v>
      </c>
      <c r="B133" s="73" t="s">
        <v>81</v>
      </c>
      <c r="C133" s="96">
        <f t="shared" si="17"/>
        <v>18400</v>
      </c>
      <c r="D133" s="74">
        <f t="shared" si="17"/>
        <v>982.45</v>
      </c>
      <c r="E133" s="74">
        <f t="shared" si="17"/>
        <v>1795.15</v>
      </c>
      <c r="F133" s="74">
        <f t="shared" si="17"/>
        <v>645</v>
      </c>
      <c r="G133" s="74">
        <f t="shared" si="17"/>
        <v>0</v>
      </c>
      <c r="H133" s="74">
        <f t="shared" si="17"/>
        <v>0</v>
      </c>
      <c r="I133" s="74">
        <f t="shared" si="17"/>
        <v>0</v>
      </c>
      <c r="J133" s="74">
        <f t="shared" si="17"/>
        <v>0</v>
      </c>
      <c r="K133" s="74">
        <f t="shared" si="17"/>
        <v>0</v>
      </c>
      <c r="L133" s="74">
        <f t="shared" si="17"/>
        <v>0</v>
      </c>
      <c r="M133" s="74">
        <f t="shared" si="17"/>
        <v>0</v>
      </c>
      <c r="N133" s="74">
        <f t="shared" si="17"/>
        <v>0</v>
      </c>
      <c r="O133" s="74">
        <f t="shared" si="17"/>
        <v>0</v>
      </c>
      <c r="P133" s="74">
        <f t="shared" si="15"/>
        <v>3422.6</v>
      </c>
      <c r="Q133" s="77">
        <f t="shared" si="16"/>
        <v>18.60108695652174</v>
      </c>
      <c r="R133" s="68"/>
    </row>
    <row r="134" spans="1:18" ht="24.9" customHeight="1">
      <c r="A134" s="72">
        <v>5</v>
      </c>
      <c r="B134" s="73" t="s">
        <v>82</v>
      </c>
      <c r="C134" s="96">
        <f t="shared" si="17"/>
        <v>14900</v>
      </c>
      <c r="D134" s="74">
        <f t="shared" si="17"/>
        <v>1212</v>
      </c>
      <c r="E134" s="74">
        <f t="shared" si="17"/>
        <v>1584</v>
      </c>
      <c r="F134" s="74">
        <f t="shared" si="17"/>
        <v>593</v>
      </c>
      <c r="G134" s="74">
        <f t="shared" si="17"/>
        <v>0</v>
      </c>
      <c r="H134" s="74">
        <f t="shared" si="17"/>
        <v>0</v>
      </c>
      <c r="I134" s="74">
        <f t="shared" si="17"/>
        <v>0</v>
      </c>
      <c r="J134" s="74">
        <f t="shared" si="17"/>
        <v>0</v>
      </c>
      <c r="K134" s="74">
        <f t="shared" si="17"/>
        <v>0</v>
      </c>
      <c r="L134" s="74">
        <f t="shared" si="17"/>
        <v>0</v>
      </c>
      <c r="M134" s="74">
        <f t="shared" si="17"/>
        <v>0</v>
      </c>
      <c r="N134" s="74">
        <f t="shared" si="17"/>
        <v>0</v>
      </c>
      <c r="O134" s="74">
        <f t="shared" si="17"/>
        <v>0</v>
      </c>
      <c r="P134" s="74">
        <f t="shared" si="15"/>
        <v>3389</v>
      </c>
      <c r="Q134" s="77">
        <f t="shared" si="16"/>
        <v>22.744966442953022</v>
      </c>
      <c r="R134" s="68"/>
    </row>
    <row r="135" spans="1:18" ht="24.9" customHeight="1">
      <c r="A135" s="72">
        <v>6</v>
      </c>
      <c r="B135" s="73" t="s">
        <v>83</v>
      </c>
      <c r="C135" s="96">
        <f t="shared" si="17"/>
        <v>14150</v>
      </c>
      <c r="D135" s="74">
        <f t="shared" si="17"/>
        <v>615</v>
      </c>
      <c r="E135" s="74">
        <f t="shared" si="17"/>
        <v>1591</v>
      </c>
      <c r="F135" s="74">
        <f t="shared" si="17"/>
        <v>314</v>
      </c>
      <c r="G135" s="74">
        <f t="shared" si="17"/>
        <v>0</v>
      </c>
      <c r="H135" s="74">
        <f t="shared" si="17"/>
        <v>0</v>
      </c>
      <c r="I135" s="74">
        <f t="shared" si="17"/>
        <v>0</v>
      </c>
      <c r="J135" s="74">
        <f t="shared" si="17"/>
        <v>0</v>
      </c>
      <c r="K135" s="74">
        <f t="shared" si="17"/>
        <v>0</v>
      </c>
      <c r="L135" s="74">
        <f t="shared" si="17"/>
        <v>0</v>
      </c>
      <c r="M135" s="74">
        <f t="shared" si="17"/>
        <v>0</v>
      </c>
      <c r="N135" s="74">
        <f t="shared" si="17"/>
        <v>0</v>
      </c>
      <c r="O135" s="74">
        <f t="shared" si="17"/>
        <v>0</v>
      </c>
      <c r="P135" s="74">
        <f t="shared" si="15"/>
        <v>2520</v>
      </c>
      <c r="Q135" s="77">
        <f t="shared" si="16"/>
        <v>17.809187279151946</v>
      </c>
      <c r="R135" s="68"/>
    </row>
    <row r="136" spans="1:18" ht="24.9" customHeight="1">
      <c r="A136" s="72">
        <v>7</v>
      </c>
      <c r="B136" s="73" t="s">
        <v>84</v>
      </c>
      <c r="C136" s="96">
        <f t="shared" si="17"/>
        <v>21010</v>
      </c>
      <c r="D136" s="74">
        <f t="shared" si="17"/>
        <v>1054</v>
      </c>
      <c r="E136" s="74">
        <f t="shared" si="17"/>
        <v>1743</v>
      </c>
      <c r="F136" s="74">
        <f t="shared" si="17"/>
        <v>1071</v>
      </c>
      <c r="G136" s="74">
        <f t="shared" si="17"/>
        <v>0</v>
      </c>
      <c r="H136" s="74">
        <f t="shared" si="17"/>
        <v>0</v>
      </c>
      <c r="I136" s="74">
        <f t="shared" si="17"/>
        <v>0</v>
      </c>
      <c r="J136" s="74">
        <f t="shared" si="17"/>
        <v>0</v>
      </c>
      <c r="K136" s="74">
        <f t="shared" si="17"/>
        <v>0</v>
      </c>
      <c r="L136" s="74">
        <f t="shared" si="17"/>
        <v>0</v>
      </c>
      <c r="M136" s="74">
        <f t="shared" si="17"/>
        <v>0</v>
      </c>
      <c r="N136" s="74">
        <f t="shared" si="17"/>
        <v>0</v>
      </c>
      <c r="O136" s="74">
        <f t="shared" si="17"/>
        <v>0</v>
      </c>
      <c r="P136" s="74">
        <f t="shared" si="15"/>
        <v>3868</v>
      </c>
      <c r="Q136" s="77">
        <f t="shared" si="16"/>
        <v>18.410280818657782</v>
      </c>
      <c r="R136" s="68"/>
    </row>
    <row r="137" spans="1:18" ht="24.9" customHeight="1">
      <c r="A137" s="72">
        <v>8</v>
      </c>
      <c r="B137" s="73" t="s">
        <v>85</v>
      </c>
      <c r="C137" s="96">
        <f t="shared" si="17"/>
        <v>10090</v>
      </c>
      <c r="D137" s="74">
        <f t="shared" si="17"/>
        <v>537</v>
      </c>
      <c r="E137" s="74">
        <f t="shared" si="17"/>
        <v>993</v>
      </c>
      <c r="F137" s="74">
        <f t="shared" si="17"/>
        <v>299</v>
      </c>
      <c r="G137" s="74">
        <f t="shared" si="17"/>
        <v>0</v>
      </c>
      <c r="H137" s="74">
        <f t="shared" si="17"/>
        <v>0</v>
      </c>
      <c r="I137" s="74">
        <f t="shared" si="17"/>
        <v>0</v>
      </c>
      <c r="J137" s="74">
        <f t="shared" si="17"/>
        <v>0</v>
      </c>
      <c r="K137" s="74">
        <f t="shared" si="17"/>
        <v>0</v>
      </c>
      <c r="L137" s="74">
        <f t="shared" si="17"/>
        <v>0</v>
      </c>
      <c r="M137" s="74">
        <f t="shared" si="17"/>
        <v>0</v>
      </c>
      <c r="N137" s="74">
        <f t="shared" si="17"/>
        <v>0</v>
      </c>
      <c r="O137" s="74">
        <f t="shared" si="17"/>
        <v>0</v>
      </c>
      <c r="P137" s="74">
        <f t="shared" si="15"/>
        <v>1829</v>
      </c>
      <c r="Q137" s="77">
        <f t="shared" si="16"/>
        <v>18.126858275520316</v>
      </c>
      <c r="R137" s="68"/>
    </row>
    <row r="138" spans="1:18" ht="24.9" customHeight="1">
      <c r="A138" s="72">
        <v>9</v>
      </c>
      <c r="B138" s="73" t="s">
        <v>86</v>
      </c>
      <c r="C138" s="96">
        <f t="shared" si="17"/>
        <v>3178</v>
      </c>
      <c r="D138" s="74">
        <f t="shared" si="17"/>
        <v>262</v>
      </c>
      <c r="E138" s="74">
        <f t="shared" si="17"/>
        <v>330</v>
      </c>
      <c r="F138" s="74">
        <f t="shared" si="17"/>
        <v>105</v>
      </c>
      <c r="G138" s="74">
        <f t="shared" si="17"/>
        <v>0</v>
      </c>
      <c r="H138" s="74">
        <f t="shared" si="17"/>
        <v>0</v>
      </c>
      <c r="I138" s="74">
        <f t="shared" si="17"/>
        <v>0</v>
      </c>
      <c r="J138" s="74">
        <f t="shared" si="17"/>
        <v>0</v>
      </c>
      <c r="K138" s="74">
        <f t="shared" si="17"/>
        <v>0</v>
      </c>
      <c r="L138" s="74">
        <f t="shared" si="17"/>
        <v>0</v>
      </c>
      <c r="M138" s="74">
        <f t="shared" si="17"/>
        <v>0</v>
      </c>
      <c r="N138" s="74">
        <f t="shared" si="17"/>
        <v>0</v>
      </c>
      <c r="O138" s="74">
        <f t="shared" si="17"/>
        <v>0</v>
      </c>
      <c r="P138" s="74">
        <f t="shared" si="15"/>
        <v>697</v>
      </c>
      <c r="Q138" s="77">
        <f t="shared" si="16"/>
        <v>21.932032724984264</v>
      </c>
      <c r="R138" s="68"/>
    </row>
    <row r="139" spans="1:18" ht="24.9" customHeight="1">
      <c r="A139" s="72">
        <v>10</v>
      </c>
      <c r="B139" s="73" t="s">
        <v>87</v>
      </c>
      <c r="C139" s="96">
        <f t="shared" si="17"/>
        <v>11148</v>
      </c>
      <c r="D139" s="74">
        <f t="shared" si="17"/>
        <v>515</v>
      </c>
      <c r="E139" s="74">
        <f t="shared" si="17"/>
        <v>1573</v>
      </c>
      <c r="F139" s="74">
        <f t="shared" si="17"/>
        <v>429</v>
      </c>
      <c r="G139" s="74">
        <f t="shared" si="17"/>
        <v>0</v>
      </c>
      <c r="H139" s="74">
        <f t="shared" si="17"/>
        <v>0</v>
      </c>
      <c r="I139" s="74">
        <f t="shared" si="17"/>
        <v>0</v>
      </c>
      <c r="J139" s="74">
        <f t="shared" si="17"/>
        <v>0</v>
      </c>
      <c r="K139" s="74">
        <f t="shared" si="17"/>
        <v>0</v>
      </c>
      <c r="L139" s="74">
        <f t="shared" si="17"/>
        <v>0</v>
      </c>
      <c r="M139" s="74">
        <f t="shared" si="17"/>
        <v>0</v>
      </c>
      <c r="N139" s="74">
        <f t="shared" si="17"/>
        <v>0</v>
      </c>
      <c r="O139" s="74">
        <f t="shared" si="17"/>
        <v>0</v>
      </c>
      <c r="P139" s="74">
        <f t="shared" si="15"/>
        <v>2517</v>
      </c>
      <c r="Q139" s="77">
        <f t="shared" si="16"/>
        <v>22.578040904198062</v>
      </c>
      <c r="R139" s="68"/>
    </row>
    <row r="140" spans="1:18" ht="24.9" customHeight="1">
      <c r="A140" s="72">
        <v>11</v>
      </c>
      <c r="B140" s="73" t="s">
        <v>88</v>
      </c>
      <c r="C140" s="96">
        <f t="shared" si="17"/>
        <v>17650</v>
      </c>
      <c r="D140" s="74">
        <f t="shared" si="17"/>
        <v>758</v>
      </c>
      <c r="E140" s="74">
        <f t="shared" si="17"/>
        <v>2249</v>
      </c>
      <c r="F140" s="74">
        <f t="shared" si="17"/>
        <v>512</v>
      </c>
      <c r="G140" s="74">
        <f t="shared" si="17"/>
        <v>0</v>
      </c>
      <c r="H140" s="74">
        <f t="shared" si="17"/>
        <v>0</v>
      </c>
      <c r="I140" s="74">
        <f t="shared" si="17"/>
        <v>0</v>
      </c>
      <c r="J140" s="74">
        <f t="shared" si="17"/>
        <v>0</v>
      </c>
      <c r="K140" s="74">
        <f t="shared" si="17"/>
        <v>0</v>
      </c>
      <c r="L140" s="74">
        <f t="shared" si="17"/>
        <v>0</v>
      </c>
      <c r="M140" s="74">
        <f t="shared" si="17"/>
        <v>0</v>
      </c>
      <c r="N140" s="74">
        <f t="shared" si="17"/>
        <v>0</v>
      </c>
      <c r="O140" s="74">
        <f t="shared" si="17"/>
        <v>0</v>
      </c>
      <c r="P140" s="74">
        <f t="shared" si="15"/>
        <v>3519</v>
      </c>
      <c r="Q140" s="77">
        <f t="shared" si="16"/>
        <v>19.937677053824363</v>
      </c>
      <c r="R140" s="68"/>
    </row>
    <row r="141" spans="1:18" ht="24.9" customHeight="1">
      <c r="A141" s="72">
        <v>12</v>
      </c>
      <c r="B141" s="73" t="s">
        <v>89</v>
      </c>
      <c r="C141" s="96">
        <f t="shared" si="17"/>
        <v>575</v>
      </c>
      <c r="D141" s="74">
        <f t="shared" si="17"/>
        <v>0</v>
      </c>
      <c r="E141" s="74">
        <f t="shared" si="17"/>
        <v>0</v>
      </c>
      <c r="F141" s="74">
        <f t="shared" si="17"/>
        <v>0</v>
      </c>
      <c r="G141" s="74">
        <f t="shared" si="17"/>
        <v>0</v>
      </c>
      <c r="H141" s="74">
        <f t="shared" si="17"/>
        <v>0</v>
      </c>
      <c r="I141" s="74">
        <f t="shared" si="17"/>
        <v>0</v>
      </c>
      <c r="J141" s="74">
        <f t="shared" si="17"/>
        <v>0</v>
      </c>
      <c r="K141" s="74">
        <f t="shared" si="17"/>
        <v>0</v>
      </c>
      <c r="L141" s="74">
        <f t="shared" si="17"/>
        <v>0</v>
      </c>
      <c r="M141" s="74">
        <f t="shared" si="17"/>
        <v>0</v>
      </c>
      <c r="N141" s="74">
        <f t="shared" si="17"/>
        <v>0</v>
      </c>
      <c r="O141" s="74">
        <f t="shared" si="17"/>
        <v>0</v>
      </c>
      <c r="P141" s="74">
        <f t="shared" si="15"/>
        <v>0</v>
      </c>
      <c r="Q141" s="74">
        <f>Q15+Q40+Q65+Q92+Q116</f>
        <v>0</v>
      </c>
      <c r="R141" s="68"/>
    </row>
    <row r="142" spans="1:18" ht="24.9" customHeight="1">
      <c r="A142" s="72">
        <v>13</v>
      </c>
      <c r="B142" s="73" t="s">
        <v>99</v>
      </c>
      <c r="C142" s="96">
        <f t="shared" si="17"/>
        <v>2475</v>
      </c>
      <c r="D142" s="74">
        <f t="shared" si="17"/>
        <v>70</v>
      </c>
      <c r="E142" s="74">
        <f t="shared" si="17"/>
        <v>344</v>
      </c>
      <c r="F142" s="74">
        <f t="shared" si="17"/>
        <v>50</v>
      </c>
      <c r="G142" s="74">
        <f t="shared" si="17"/>
        <v>0</v>
      </c>
      <c r="H142" s="74">
        <f t="shared" si="17"/>
        <v>0</v>
      </c>
      <c r="I142" s="74">
        <f t="shared" si="17"/>
        <v>0</v>
      </c>
      <c r="J142" s="74">
        <f t="shared" si="17"/>
        <v>0</v>
      </c>
      <c r="K142" s="74">
        <f t="shared" si="17"/>
        <v>0</v>
      </c>
      <c r="L142" s="74">
        <f t="shared" si="17"/>
        <v>0</v>
      </c>
      <c r="M142" s="74">
        <f t="shared" si="17"/>
        <v>0</v>
      </c>
      <c r="N142" s="74">
        <f t="shared" si="17"/>
        <v>0</v>
      </c>
      <c r="O142" s="74">
        <f t="shared" si="17"/>
        <v>0</v>
      </c>
      <c r="P142" s="74">
        <f>P16+P42+P66+P93+P117</f>
        <v>390</v>
      </c>
      <c r="Q142" s="77">
        <f t="shared" si="16"/>
        <v>15.757575757575756</v>
      </c>
      <c r="R142" s="68"/>
    </row>
    <row r="143" spans="1:18" ht="24.9" customHeight="1">
      <c r="A143" s="72">
        <v>14</v>
      </c>
      <c r="B143" s="73" t="s">
        <v>91</v>
      </c>
      <c r="C143" s="96">
        <f t="shared" si="17"/>
        <v>236</v>
      </c>
      <c r="D143" s="74">
        <f t="shared" si="17"/>
        <v>0</v>
      </c>
      <c r="E143" s="74">
        <f t="shared" si="17"/>
        <v>0</v>
      </c>
      <c r="F143" s="74">
        <f t="shared" si="17"/>
        <v>0</v>
      </c>
      <c r="G143" s="74">
        <f t="shared" si="17"/>
        <v>0</v>
      </c>
      <c r="H143" s="74">
        <f t="shared" si="17"/>
        <v>0</v>
      </c>
      <c r="I143" s="74">
        <f t="shared" si="17"/>
        <v>0</v>
      </c>
      <c r="J143" s="74">
        <f t="shared" si="17"/>
        <v>0</v>
      </c>
      <c r="K143" s="74">
        <f t="shared" si="17"/>
        <v>0</v>
      </c>
      <c r="L143" s="74">
        <f t="shared" si="17"/>
        <v>0</v>
      </c>
      <c r="M143" s="74">
        <f t="shared" si="17"/>
        <v>0</v>
      </c>
      <c r="N143" s="74">
        <f t="shared" si="17"/>
        <v>0</v>
      </c>
      <c r="O143" s="74">
        <f t="shared" si="17"/>
        <v>0</v>
      </c>
      <c r="P143" s="74">
        <f>P17+P43+P67+P94+P118</f>
        <v>12</v>
      </c>
      <c r="Q143" s="77">
        <f t="shared" si="16"/>
        <v>5.0847457627118651</v>
      </c>
      <c r="R143" s="68"/>
    </row>
    <row r="144" spans="1:18" ht="24.9" customHeight="1">
      <c r="A144" s="72">
        <v>15</v>
      </c>
      <c r="B144" s="73" t="s">
        <v>100</v>
      </c>
      <c r="C144" s="96">
        <f t="shared" si="17"/>
        <v>338</v>
      </c>
      <c r="D144" s="74">
        <f t="shared" si="17"/>
        <v>10</v>
      </c>
      <c r="E144" s="74">
        <f t="shared" si="17"/>
        <v>48</v>
      </c>
      <c r="F144" s="74">
        <f t="shared" si="17"/>
        <v>5</v>
      </c>
      <c r="G144" s="74">
        <f t="shared" si="17"/>
        <v>0</v>
      </c>
      <c r="H144" s="74">
        <f t="shared" si="17"/>
        <v>0</v>
      </c>
      <c r="I144" s="74">
        <f t="shared" si="17"/>
        <v>0</v>
      </c>
      <c r="J144" s="74">
        <f t="shared" si="17"/>
        <v>0</v>
      </c>
      <c r="K144" s="74">
        <f t="shared" si="17"/>
        <v>0</v>
      </c>
      <c r="L144" s="74">
        <f t="shared" si="17"/>
        <v>0</v>
      </c>
      <c r="M144" s="74">
        <f t="shared" si="17"/>
        <v>0</v>
      </c>
      <c r="N144" s="74">
        <f t="shared" si="17"/>
        <v>0</v>
      </c>
      <c r="O144" s="74">
        <f t="shared" si="17"/>
        <v>0</v>
      </c>
      <c r="P144" s="74">
        <f>P18+P44+P68+P95+P119</f>
        <v>103</v>
      </c>
      <c r="Q144" s="77">
        <f t="shared" si="16"/>
        <v>30.473372781065088</v>
      </c>
      <c r="R144" s="68"/>
    </row>
    <row r="145" spans="1:18" ht="24.9" customHeight="1">
      <c r="A145" s="72">
        <v>16</v>
      </c>
      <c r="B145" s="73" t="s">
        <v>101</v>
      </c>
      <c r="C145" s="96">
        <f t="shared" si="17"/>
        <v>3149</v>
      </c>
      <c r="D145" s="74">
        <f t="shared" si="17"/>
        <v>167.88</v>
      </c>
      <c r="E145" s="74">
        <f t="shared" si="17"/>
        <v>396</v>
      </c>
      <c r="F145" s="74">
        <f t="shared" si="17"/>
        <v>112</v>
      </c>
      <c r="G145" s="74">
        <f t="shared" si="17"/>
        <v>0</v>
      </c>
      <c r="H145" s="74">
        <f t="shared" si="17"/>
        <v>0</v>
      </c>
      <c r="I145" s="74">
        <f t="shared" si="17"/>
        <v>0</v>
      </c>
      <c r="J145" s="74">
        <f t="shared" si="17"/>
        <v>0</v>
      </c>
      <c r="K145" s="74">
        <f t="shared" si="17"/>
        <v>0</v>
      </c>
      <c r="L145" s="74">
        <f t="shared" si="17"/>
        <v>0</v>
      </c>
      <c r="M145" s="74">
        <f t="shared" si="17"/>
        <v>0</v>
      </c>
      <c r="N145" s="74">
        <f t="shared" si="17"/>
        <v>0</v>
      </c>
      <c r="O145" s="74">
        <f t="shared" si="17"/>
        <v>0</v>
      </c>
      <c r="P145" s="74">
        <f>P19+P45+P69+P96+P120</f>
        <v>638.88</v>
      </c>
      <c r="Q145" s="77">
        <f t="shared" si="16"/>
        <v>20.288345506510002</v>
      </c>
      <c r="R145" s="68"/>
    </row>
    <row r="146" spans="1:18" ht="24.9" customHeight="1">
      <c r="A146" s="72">
        <v>17</v>
      </c>
      <c r="B146" s="73" t="s">
        <v>102</v>
      </c>
      <c r="C146" s="96">
        <f t="shared" si="17"/>
        <v>322</v>
      </c>
      <c r="D146" s="74">
        <f t="shared" si="17"/>
        <v>0</v>
      </c>
      <c r="E146" s="74">
        <f t="shared" si="17"/>
        <v>33</v>
      </c>
      <c r="F146" s="74">
        <f t="shared" si="17"/>
        <v>30</v>
      </c>
      <c r="G146" s="74">
        <f t="shared" si="17"/>
        <v>0</v>
      </c>
      <c r="H146" s="74">
        <f t="shared" si="17"/>
        <v>0</v>
      </c>
      <c r="I146" s="74">
        <f t="shared" si="17"/>
        <v>0</v>
      </c>
      <c r="J146" s="74">
        <f t="shared" si="17"/>
        <v>0</v>
      </c>
      <c r="K146" s="74">
        <f t="shared" si="17"/>
        <v>0</v>
      </c>
      <c r="L146" s="74">
        <f t="shared" si="17"/>
        <v>0</v>
      </c>
      <c r="M146" s="74">
        <f t="shared" si="17"/>
        <v>0</v>
      </c>
      <c r="N146" s="74">
        <f t="shared" si="17"/>
        <v>0</v>
      </c>
      <c r="O146" s="74">
        <f t="shared" si="17"/>
        <v>0</v>
      </c>
      <c r="P146" s="74">
        <f>P20+P46+P70+P97+P121</f>
        <v>48</v>
      </c>
      <c r="Q146" s="77">
        <f t="shared" si="16"/>
        <v>14.906832298136646</v>
      </c>
      <c r="R146" s="68"/>
    </row>
    <row r="147" spans="1:18" ht="24.9" customHeight="1">
      <c r="A147" s="72">
        <v>18</v>
      </c>
      <c r="B147" s="73" t="s">
        <v>103</v>
      </c>
      <c r="C147" s="96">
        <f t="shared" ref="C147:O148" si="18">C21+C46+C71+C98+C122</f>
        <v>560</v>
      </c>
      <c r="D147" s="74">
        <f t="shared" si="18"/>
        <v>0</v>
      </c>
      <c r="E147" s="74">
        <f t="shared" si="18"/>
        <v>16</v>
      </c>
      <c r="F147" s="74">
        <f t="shared" si="18"/>
        <v>0</v>
      </c>
      <c r="G147" s="74">
        <f t="shared" si="18"/>
        <v>0</v>
      </c>
      <c r="H147" s="74">
        <f t="shared" si="18"/>
        <v>0</v>
      </c>
      <c r="I147" s="74">
        <f t="shared" si="18"/>
        <v>0</v>
      </c>
      <c r="J147" s="74">
        <f t="shared" si="18"/>
        <v>0</v>
      </c>
      <c r="K147" s="74">
        <f t="shared" si="18"/>
        <v>0</v>
      </c>
      <c r="L147" s="74">
        <f t="shared" si="18"/>
        <v>0</v>
      </c>
      <c r="M147" s="74">
        <f t="shared" si="18"/>
        <v>0</v>
      </c>
      <c r="N147" s="74">
        <f t="shared" si="18"/>
        <v>0</v>
      </c>
      <c r="O147" s="74">
        <f t="shared" si="18"/>
        <v>0</v>
      </c>
      <c r="P147" s="74">
        <f>P21+P40+P71+P98+P122</f>
        <v>16</v>
      </c>
      <c r="Q147" s="77">
        <f t="shared" si="16"/>
        <v>2.8571428571428572</v>
      </c>
      <c r="R147" s="68"/>
    </row>
    <row r="148" spans="1:18" ht="24.9" customHeight="1">
      <c r="A148" s="72">
        <v>19</v>
      </c>
      <c r="B148" s="73" t="s">
        <v>109</v>
      </c>
      <c r="C148" s="96">
        <f t="shared" si="18"/>
        <v>1411</v>
      </c>
      <c r="D148" s="74">
        <f t="shared" si="18"/>
        <v>100</v>
      </c>
      <c r="E148" s="74">
        <f t="shared" si="18"/>
        <v>121</v>
      </c>
      <c r="F148" s="74">
        <f t="shared" si="18"/>
        <v>40</v>
      </c>
      <c r="G148" s="74">
        <f t="shared" si="18"/>
        <v>0</v>
      </c>
      <c r="H148" s="74">
        <f t="shared" si="18"/>
        <v>0</v>
      </c>
      <c r="I148" s="74">
        <f t="shared" si="18"/>
        <v>0</v>
      </c>
      <c r="J148" s="74">
        <f t="shared" si="18"/>
        <v>0</v>
      </c>
      <c r="K148" s="74">
        <f t="shared" si="18"/>
        <v>0</v>
      </c>
      <c r="L148" s="74">
        <f t="shared" si="18"/>
        <v>0</v>
      </c>
      <c r="M148" s="74">
        <f t="shared" si="18"/>
        <v>0</v>
      </c>
      <c r="N148" s="74">
        <f t="shared" si="18"/>
        <v>0</v>
      </c>
      <c r="O148" s="74">
        <f t="shared" si="18"/>
        <v>0</v>
      </c>
      <c r="P148" s="74">
        <f>P22+P47+P72+P99+P123</f>
        <v>261</v>
      </c>
      <c r="Q148" s="77">
        <f t="shared" si="16"/>
        <v>18.497519489723597</v>
      </c>
      <c r="R148" s="68"/>
    </row>
    <row r="149" spans="1:18" ht="24.9" customHeight="1">
      <c r="A149" s="192"/>
      <c r="B149" s="190" t="s">
        <v>97</v>
      </c>
      <c r="C149" s="193">
        <f>SUM(C130:C148)</f>
        <v>171582</v>
      </c>
      <c r="D149" s="193">
        <f t="shared" ref="D149:O149" si="19">SUM(D130:D148)</f>
        <v>9146.0299999999988</v>
      </c>
      <c r="E149" s="193">
        <f t="shared" si="19"/>
        <v>18252.150000000001</v>
      </c>
      <c r="F149" s="193">
        <f t="shared" si="19"/>
        <v>6080</v>
      </c>
      <c r="G149" s="193">
        <f t="shared" si="19"/>
        <v>0</v>
      </c>
      <c r="H149" s="193">
        <f t="shared" si="19"/>
        <v>0</v>
      </c>
      <c r="I149" s="193">
        <f t="shared" si="19"/>
        <v>0</v>
      </c>
      <c r="J149" s="193">
        <f t="shared" si="19"/>
        <v>0</v>
      </c>
      <c r="K149" s="193">
        <f t="shared" si="19"/>
        <v>0</v>
      </c>
      <c r="L149" s="193">
        <f t="shared" si="19"/>
        <v>0</v>
      </c>
      <c r="M149" s="193">
        <f t="shared" si="19"/>
        <v>0</v>
      </c>
      <c r="N149" s="193">
        <f t="shared" si="19"/>
        <v>0</v>
      </c>
      <c r="O149" s="193">
        <f t="shared" si="19"/>
        <v>0</v>
      </c>
      <c r="P149" s="194">
        <f>P23+P48+P73+P100+P124</f>
        <v>33478.18</v>
      </c>
      <c r="Q149" s="195">
        <f t="shared" si="16"/>
        <v>19.511475562704714</v>
      </c>
      <c r="R149" s="68"/>
    </row>
    <row r="150" spans="1:18" ht="15.6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97"/>
      <c r="Q150" s="78"/>
      <c r="R150" s="68"/>
    </row>
    <row r="151" spans="1:18" ht="15.6">
      <c r="A151" s="78"/>
      <c r="B151" s="78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68"/>
    </row>
    <row r="152" spans="1:18" ht="15.6">
      <c r="A152" s="250" t="s">
        <v>272</v>
      </c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68"/>
    </row>
    <row r="153" spans="1:18" ht="15.6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68"/>
    </row>
    <row r="154" spans="1:18" ht="15.6">
      <c r="A154" s="251" t="s">
        <v>68</v>
      </c>
      <c r="B154" s="253" t="s">
        <v>110</v>
      </c>
      <c r="C154" s="253" t="s">
        <v>70</v>
      </c>
      <c r="D154" s="256" t="s">
        <v>111</v>
      </c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8"/>
      <c r="P154" s="253" t="s">
        <v>112</v>
      </c>
      <c r="Q154" s="253" t="s">
        <v>77</v>
      </c>
      <c r="R154" s="68"/>
    </row>
    <row r="155" spans="1:18" ht="15.6">
      <c r="A155" s="252"/>
      <c r="B155" s="254"/>
      <c r="C155" s="255"/>
      <c r="D155" s="98" t="s">
        <v>49</v>
      </c>
      <c r="E155" s="98" t="s">
        <v>50</v>
      </c>
      <c r="F155" s="98" t="s">
        <v>51</v>
      </c>
      <c r="G155" s="98" t="s">
        <v>52</v>
      </c>
      <c r="H155" s="98" t="s">
        <v>53</v>
      </c>
      <c r="I155" s="98" t="s">
        <v>71</v>
      </c>
      <c r="J155" s="98" t="s">
        <v>72</v>
      </c>
      <c r="K155" s="98" t="s">
        <v>73</v>
      </c>
      <c r="L155" s="98" t="s">
        <v>74</v>
      </c>
      <c r="M155" s="98" t="s">
        <v>58</v>
      </c>
      <c r="N155" s="98" t="s">
        <v>75</v>
      </c>
      <c r="O155" s="98" t="s">
        <v>60</v>
      </c>
      <c r="P155" s="254"/>
      <c r="Q155" s="254"/>
      <c r="R155" s="68"/>
    </row>
    <row r="156" spans="1:18" ht="24.9" customHeight="1">
      <c r="A156" s="99">
        <v>1</v>
      </c>
      <c r="B156" s="100" t="s">
        <v>67</v>
      </c>
      <c r="C156" s="101">
        <f>C23</f>
        <v>65600</v>
      </c>
      <c r="D156" s="102">
        <f>D23</f>
        <v>4248.1499999999996</v>
      </c>
      <c r="E156" s="102">
        <f>E23</f>
        <v>6485.15</v>
      </c>
      <c r="F156" s="102">
        <f t="shared" ref="F156:P156" si="20">F23</f>
        <v>0</v>
      </c>
      <c r="G156" s="102">
        <f t="shared" si="20"/>
        <v>0</v>
      </c>
      <c r="H156" s="102">
        <f t="shared" si="20"/>
        <v>0</v>
      </c>
      <c r="I156" s="102">
        <f t="shared" si="20"/>
        <v>0</v>
      </c>
      <c r="J156" s="102">
        <f t="shared" si="20"/>
        <v>0</v>
      </c>
      <c r="K156" s="102">
        <f t="shared" si="20"/>
        <v>0</v>
      </c>
      <c r="L156" s="102">
        <f t="shared" si="20"/>
        <v>0</v>
      </c>
      <c r="M156" s="102">
        <f t="shared" si="20"/>
        <v>0</v>
      </c>
      <c r="N156" s="102">
        <f t="shared" si="20"/>
        <v>0</v>
      </c>
      <c r="O156" s="102">
        <f t="shared" si="20"/>
        <v>0</v>
      </c>
      <c r="P156" s="102">
        <f t="shared" si="20"/>
        <v>10733.3</v>
      </c>
      <c r="Q156" s="103">
        <f t="shared" ref="Q156:Q161" si="21">P156/C156*100</f>
        <v>16.36173780487805</v>
      </c>
      <c r="R156" s="68"/>
    </row>
    <row r="157" spans="1:18" ht="24.9" customHeight="1">
      <c r="A157" s="104">
        <v>2</v>
      </c>
      <c r="B157" s="105" t="s">
        <v>113</v>
      </c>
      <c r="C157" s="106">
        <f>C48</f>
        <v>25274</v>
      </c>
      <c r="D157" s="107">
        <f>D48</f>
        <v>1042</v>
      </c>
      <c r="E157" s="107">
        <f>E48</f>
        <v>2374</v>
      </c>
      <c r="F157" s="107">
        <f t="shared" ref="F157:P157" si="22">F48</f>
        <v>2732</v>
      </c>
      <c r="G157" s="107">
        <f t="shared" si="22"/>
        <v>0</v>
      </c>
      <c r="H157" s="107">
        <f t="shared" si="22"/>
        <v>0</v>
      </c>
      <c r="I157" s="107">
        <f t="shared" si="22"/>
        <v>0</v>
      </c>
      <c r="J157" s="107">
        <f t="shared" si="22"/>
        <v>0</v>
      </c>
      <c r="K157" s="107">
        <f t="shared" si="22"/>
        <v>0</v>
      </c>
      <c r="L157" s="107">
        <f t="shared" si="22"/>
        <v>0</v>
      </c>
      <c r="M157" s="107">
        <f t="shared" si="22"/>
        <v>0</v>
      </c>
      <c r="N157" s="107">
        <f t="shared" si="22"/>
        <v>0</v>
      </c>
      <c r="O157" s="107">
        <f t="shared" si="22"/>
        <v>0</v>
      </c>
      <c r="P157" s="107">
        <f t="shared" si="22"/>
        <v>6148</v>
      </c>
      <c r="Q157" s="103">
        <f t="shared" si="21"/>
        <v>24.325393685210098</v>
      </c>
      <c r="R157" s="68"/>
    </row>
    <row r="158" spans="1:18" ht="24.9" customHeight="1">
      <c r="A158" s="104">
        <v>3</v>
      </c>
      <c r="B158" s="105" t="s">
        <v>105</v>
      </c>
      <c r="C158" s="106">
        <f>C73</f>
        <v>15588</v>
      </c>
      <c r="D158" s="107">
        <f>D73</f>
        <v>462</v>
      </c>
      <c r="E158" s="107">
        <f>E73</f>
        <v>1481</v>
      </c>
      <c r="F158" s="107">
        <f t="shared" ref="F158:P158" si="23">F73</f>
        <v>1272</v>
      </c>
      <c r="G158" s="107">
        <f t="shared" si="23"/>
        <v>0</v>
      </c>
      <c r="H158" s="107">
        <f t="shared" si="23"/>
        <v>0</v>
      </c>
      <c r="I158" s="107">
        <f t="shared" si="23"/>
        <v>0</v>
      </c>
      <c r="J158" s="107">
        <f t="shared" si="23"/>
        <v>0</v>
      </c>
      <c r="K158" s="107">
        <f t="shared" si="23"/>
        <v>0</v>
      </c>
      <c r="L158" s="107">
        <f t="shared" si="23"/>
        <v>0</v>
      </c>
      <c r="M158" s="107">
        <f t="shared" si="23"/>
        <v>0</v>
      </c>
      <c r="N158" s="107">
        <f t="shared" si="23"/>
        <v>0</v>
      </c>
      <c r="O158" s="107">
        <f t="shared" si="23"/>
        <v>0</v>
      </c>
      <c r="P158" s="107">
        <f t="shared" si="23"/>
        <v>3215</v>
      </c>
      <c r="Q158" s="103">
        <f t="shared" si="21"/>
        <v>20.624839620220683</v>
      </c>
      <c r="R158" s="68"/>
    </row>
    <row r="159" spans="1:18" ht="24.9" customHeight="1">
      <c r="A159" s="104">
        <v>4</v>
      </c>
      <c r="B159" s="105" t="s">
        <v>106</v>
      </c>
      <c r="C159" s="106">
        <f>C100</f>
        <v>50300</v>
      </c>
      <c r="D159" s="107">
        <f>D100</f>
        <v>2674</v>
      </c>
      <c r="E159" s="107">
        <f>E100</f>
        <v>7104</v>
      </c>
      <c r="F159" s="107">
        <f t="shared" ref="F159:P159" si="24">F100</f>
        <v>2076</v>
      </c>
      <c r="G159" s="107">
        <f t="shared" si="24"/>
        <v>0</v>
      </c>
      <c r="H159" s="107">
        <f t="shared" si="24"/>
        <v>0</v>
      </c>
      <c r="I159" s="107">
        <f t="shared" si="24"/>
        <v>0</v>
      </c>
      <c r="J159" s="107">
        <f t="shared" si="24"/>
        <v>0</v>
      </c>
      <c r="K159" s="107">
        <f t="shared" si="24"/>
        <v>0</v>
      </c>
      <c r="L159" s="107">
        <f t="shared" si="24"/>
        <v>0</v>
      </c>
      <c r="M159" s="107">
        <f t="shared" si="24"/>
        <v>0</v>
      </c>
      <c r="N159" s="107">
        <f t="shared" si="24"/>
        <v>0</v>
      </c>
      <c r="O159" s="107">
        <f t="shared" si="24"/>
        <v>0</v>
      </c>
      <c r="P159" s="107">
        <f t="shared" si="24"/>
        <v>11854</v>
      </c>
      <c r="Q159" s="103">
        <f t="shared" si="21"/>
        <v>23.566600397614316</v>
      </c>
      <c r="R159" s="68"/>
    </row>
    <row r="160" spans="1:18" ht="24.9" customHeight="1">
      <c r="A160" s="99">
        <v>5</v>
      </c>
      <c r="B160" s="100" t="s">
        <v>107</v>
      </c>
      <c r="C160" s="108">
        <f>C124</f>
        <v>14820</v>
      </c>
      <c r="D160" s="109">
        <f>D124</f>
        <v>719.88</v>
      </c>
      <c r="E160" s="109">
        <f>E124</f>
        <v>808</v>
      </c>
      <c r="F160" s="109">
        <f t="shared" ref="F160:P160" si="25">F124</f>
        <v>0</v>
      </c>
      <c r="G160" s="109">
        <f t="shared" si="25"/>
        <v>0</v>
      </c>
      <c r="H160" s="109">
        <f t="shared" si="25"/>
        <v>0</v>
      </c>
      <c r="I160" s="109">
        <f t="shared" si="25"/>
        <v>0</v>
      </c>
      <c r="J160" s="109">
        <f t="shared" si="25"/>
        <v>0</v>
      </c>
      <c r="K160" s="109">
        <f t="shared" si="25"/>
        <v>0</v>
      </c>
      <c r="L160" s="109">
        <f t="shared" si="25"/>
        <v>0</v>
      </c>
      <c r="M160" s="109">
        <f t="shared" si="25"/>
        <v>0</v>
      </c>
      <c r="N160" s="109">
        <f t="shared" si="25"/>
        <v>0</v>
      </c>
      <c r="O160" s="109">
        <f t="shared" si="25"/>
        <v>0</v>
      </c>
      <c r="P160" s="109">
        <f t="shared" si="25"/>
        <v>1527.88</v>
      </c>
      <c r="Q160" s="103">
        <f t="shared" si="21"/>
        <v>10.309581646423753</v>
      </c>
      <c r="R160" s="68"/>
    </row>
    <row r="161" spans="1:18" ht="15.6">
      <c r="A161" s="69"/>
      <c r="B161" s="110"/>
      <c r="C161" s="111">
        <f>SUM(C156:C160)</f>
        <v>171582</v>
      </c>
      <c r="D161" s="111">
        <f>SUM(D156:D160)</f>
        <v>9146.0299999999988</v>
      </c>
      <c r="E161" s="111">
        <f t="shared" ref="E161:P161" si="26">SUM(E156:E160)</f>
        <v>18252.150000000001</v>
      </c>
      <c r="F161" s="111">
        <f t="shared" si="26"/>
        <v>6080</v>
      </c>
      <c r="G161" s="111">
        <f t="shared" si="26"/>
        <v>0</v>
      </c>
      <c r="H161" s="111">
        <f t="shared" si="26"/>
        <v>0</v>
      </c>
      <c r="I161" s="111">
        <f t="shared" si="26"/>
        <v>0</v>
      </c>
      <c r="J161" s="111">
        <f t="shared" si="26"/>
        <v>0</v>
      </c>
      <c r="K161" s="111">
        <f t="shared" si="26"/>
        <v>0</v>
      </c>
      <c r="L161" s="111">
        <f t="shared" si="26"/>
        <v>0</v>
      </c>
      <c r="M161" s="111">
        <f t="shared" si="26"/>
        <v>0</v>
      </c>
      <c r="N161" s="111">
        <f t="shared" si="26"/>
        <v>0</v>
      </c>
      <c r="O161" s="111">
        <f t="shared" si="26"/>
        <v>0</v>
      </c>
      <c r="P161" s="111">
        <f t="shared" si="26"/>
        <v>33478.18</v>
      </c>
      <c r="Q161" s="112">
        <f t="shared" si="21"/>
        <v>19.511475562704714</v>
      </c>
      <c r="R161" s="68"/>
    </row>
    <row r="162" spans="1:18" ht="15.6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68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F8" sqref="F8"/>
    </sheetView>
  </sheetViews>
  <sheetFormatPr defaultRowHeight="14.4"/>
  <cols>
    <col min="1" max="1" width="10.44140625" customWidth="1"/>
  </cols>
  <sheetData>
    <row r="1" spans="1:13">
      <c r="A1" s="263" t="s">
        <v>341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59" t="s">
        <v>48</v>
      </c>
      <c r="B3" s="261">
        <v>2017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2"/>
    </row>
    <row r="4" spans="1:13" ht="33" customHeight="1" thickBot="1">
      <c r="A4" s="260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169</v>
      </c>
      <c r="D5" s="13">
        <v>0.02</v>
      </c>
      <c r="E5" s="13"/>
      <c r="F5" s="14"/>
      <c r="G5" s="15"/>
      <c r="H5" s="16"/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/>
      <c r="F6" s="20"/>
      <c r="G6" s="21"/>
      <c r="H6" s="22"/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/>
      <c r="F7" s="25"/>
      <c r="G7" s="26"/>
      <c r="H7" s="27"/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59" t="s">
        <v>64</v>
      </c>
      <c r="B9" s="261">
        <v>2017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2"/>
    </row>
    <row r="10" spans="1:13" ht="27.75" customHeight="1" thickBot="1">
      <c r="A10" s="260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/>
      <c r="F11" s="13"/>
      <c r="G11" s="30"/>
      <c r="H11" s="16"/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/>
      <c r="F12" s="19"/>
      <c r="G12" s="19"/>
      <c r="H12" s="22"/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/>
      <c r="F13" s="24"/>
      <c r="G13" s="28"/>
      <c r="H13" s="27"/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59" t="s">
        <v>65</v>
      </c>
      <c r="B15" s="261">
        <v>2017</v>
      </c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2"/>
    </row>
    <row r="16" spans="1:13" ht="32.25" customHeight="1" thickBot="1">
      <c r="A16" s="260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/>
      <c r="F17" s="13"/>
      <c r="G17" s="17"/>
      <c r="H17" s="16"/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/>
      <c r="F18" s="19"/>
      <c r="G18" s="19"/>
      <c r="H18" s="22"/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/>
      <c r="F19" s="24"/>
      <c r="G19" s="28"/>
      <c r="H19" s="27"/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59" t="s">
        <v>66</v>
      </c>
      <c r="B21" s="261">
        <v>2017</v>
      </c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2"/>
    </row>
    <row r="22" spans="1:13" ht="15" thickBot="1">
      <c r="A22" s="260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/>
      <c r="F23" s="13"/>
      <c r="G23" s="15"/>
      <c r="H23" s="16"/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/>
      <c r="F24" s="19"/>
      <c r="G24" s="21"/>
      <c r="H24" s="22"/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/>
      <c r="F25" s="24"/>
      <c r="G25" s="34"/>
      <c r="H25" s="27"/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340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100"/>
  <sheetViews>
    <sheetView topLeftCell="D1" workbookViewId="0">
      <selection activeCell="AE5" sqref="AE5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4" max="14" width="7.88671875" customWidth="1"/>
    <col min="15" max="15" width="9.109375" hidden="1" customWidth="1"/>
    <col min="16" max="16" width="4.88671875" customWidth="1"/>
    <col min="17" max="17" width="1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5.6640625" customWidth="1"/>
    <col min="37" max="37" width="9.109375" hidden="1" customWidth="1"/>
  </cols>
  <sheetData>
    <row r="1" spans="1:37" ht="25.8">
      <c r="A1" s="264" t="s">
        <v>263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</row>
    <row r="2" spans="1:37" ht="15" thickBot="1"/>
    <row r="3" spans="1:37" ht="15" thickTop="1">
      <c r="A3" s="274" t="s">
        <v>202</v>
      </c>
      <c r="B3" s="275"/>
      <c r="C3" s="275"/>
      <c r="D3" s="275"/>
      <c r="E3" s="275"/>
      <c r="F3" s="275"/>
      <c r="G3" s="275"/>
      <c r="H3" s="275"/>
      <c r="I3" s="275"/>
      <c r="J3" s="275" t="s">
        <v>203</v>
      </c>
      <c r="K3" s="275"/>
      <c r="L3" s="275"/>
      <c r="M3" s="275"/>
      <c r="N3" s="275"/>
      <c r="O3" s="275"/>
      <c r="P3" s="275"/>
      <c r="Q3" s="275"/>
      <c r="R3" s="275"/>
      <c r="S3" s="276" t="s">
        <v>204</v>
      </c>
      <c r="T3" s="277"/>
      <c r="U3" s="277"/>
      <c r="V3" s="277"/>
      <c r="W3" s="277"/>
      <c r="X3" s="277"/>
      <c r="Y3" s="277"/>
      <c r="Z3" s="277"/>
      <c r="AA3" s="277"/>
      <c r="AB3" s="277"/>
      <c r="AC3" s="277" t="s">
        <v>205</v>
      </c>
      <c r="AD3" s="277"/>
      <c r="AE3" s="277"/>
      <c r="AF3" s="277"/>
      <c r="AG3" s="277"/>
      <c r="AH3" s="277"/>
      <c r="AI3" s="277"/>
      <c r="AJ3" s="277"/>
      <c r="AK3" s="278"/>
    </row>
    <row r="4" spans="1:37" ht="30.75" customHeight="1">
      <c r="A4" s="184" t="s">
        <v>206</v>
      </c>
      <c r="B4" s="279" t="s">
        <v>207</v>
      </c>
      <c r="C4" s="279"/>
      <c r="D4" s="279" t="s">
        <v>261</v>
      </c>
      <c r="E4" s="279"/>
      <c r="F4" s="279" t="s">
        <v>262</v>
      </c>
      <c r="G4" s="279"/>
      <c r="H4" s="279" t="s">
        <v>208</v>
      </c>
      <c r="I4" s="279"/>
      <c r="J4" s="279" t="s">
        <v>206</v>
      </c>
      <c r="K4" s="279"/>
      <c r="L4" s="279" t="s">
        <v>207</v>
      </c>
      <c r="M4" s="279"/>
      <c r="N4" s="279" t="s">
        <v>261</v>
      </c>
      <c r="O4" s="279"/>
      <c r="P4" s="279" t="s">
        <v>262</v>
      </c>
      <c r="Q4" s="279"/>
      <c r="R4" s="160" t="s">
        <v>208</v>
      </c>
      <c r="S4" s="281" t="s">
        <v>206</v>
      </c>
      <c r="T4" s="279"/>
      <c r="U4" s="279" t="s">
        <v>207</v>
      </c>
      <c r="V4" s="279"/>
      <c r="W4" s="279" t="s">
        <v>261</v>
      </c>
      <c r="X4" s="279"/>
      <c r="Y4" s="279" t="s">
        <v>262</v>
      </c>
      <c r="Z4" s="279"/>
      <c r="AA4" s="279" t="s">
        <v>208</v>
      </c>
      <c r="AB4" s="279"/>
      <c r="AC4" s="279" t="s">
        <v>206</v>
      </c>
      <c r="AD4" s="279"/>
      <c r="AE4" s="230" t="s">
        <v>207</v>
      </c>
      <c r="AF4" s="279" t="s">
        <v>261</v>
      </c>
      <c r="AG4" s="279"/>
      <c r="AH4" s="279" t="s">
        <v>262</v>
      </c>
      <c r="AI4" s="279"/>
      <c r="AJ4" s="279" t="s">
        <v>208</v>
      </c>
      <c r="AK4" s="280"/>
    </row>
    <row r="5" spans="1:37">
      <c r="A5" s="185">
        <v>1</v>
      </c>
      <c r="B5" s="176" t="s">
        <v>266</v>
      </c>
      <c r="C5" s="176" t="s">
        <v>266</v>
      </c>
      <c r="D5" s="177">
        <v>11.99</v>
      </c>
      <c r="E5" s="177">
        <v>11.99</v>
      </c>
      <c r="F5" s="177">
        <v>0.21</v>
      </c>
      <c r="G5" s="177">
        <v>0.21</v>
      </c>
      <c r="H5" s="178" t="s">
        <v>219</v>
      </c>
      <c r="I5" s="178" t="s">
        <v>219</v>
      </c>
      <c r="J5" s="265">
        <v>1</v>
      </c>
      <c r="K5" s="265"/>
      <c r="L5" s="272" t="s">
        <v>213</v>
      </c>
      <c r="M5" s="272"/>
      <c r="N5" s="179">
        <v>6</v>
      </c>
      <c r="O5" s="179">
        <v>6</v>
      </c>
      <c r="P5" s="273">
        <v>0.17</v>
      </c>
      <c r="Q5" s="273"/>
      <c r="R5" s="188" t="s">
        <v>214</v>
      </c>
      <c r="S5" s="163">
        <v>1</v>
      </c>
      <c r="T5" s="166">
        <v>1</v>
      </c>
      <c r="U5" s="269" t="s">
        <v>337</v>
      </c>
      <c r="V5" s="270"/>
      <c r="W5" s="269">
        <v>6.23</v>
      </c>
      <c r="X5" s="270"/>
      <c r="Y5" s="266">
        <v>0.06</v>
      </c>
      <c r="Z5" s="266"/>
      <c r="AA5" s="265" t="s">
        <v>210</v>
      </c>
      <c r="AB5" s="265"/>
      <c r="AC5" s="265">
        <v>1</v>
      </c>
      <c r="AD5" s="265"/>
      <c r="AE5" s="228"/>
      <c r="AF5" s="266"/>
      <c r="AG5" s="266"/>
      <c r="AH5" s="266"/>
      <c r="AI5" s="266"/>
      <c r="AJ5" s="265"/>
      <c r="AK5" s="267"/>
    </row>
    <row r="6" spans="1:37">
      <c r="A6" s="185">
        <v>2</v>
      </c>
      <c r="B6" s="176" t="s">
        <v>267</v>
      </c>
      <c r="C6" s="176" t="s">
        <v>267</v>
      </c>
      <c r="D6" s="177">
        <v>108.96</v>
      </c>
      <c r="E6" s="177">
        <v>108.96</v>
      </c>
      <c r="F6" s="177">
        <v>0.11</v>
      </c>
      <c r="G6" s="177">
        <v>0.11</v>
      </c>
      <c r="H6" s="178" t="s">
        <v>214</v>
      </c>
      <c r="I6" s="178" t="s">
        <v>214</v>
      </c>
      <c r="J6" s="265">
        <v>2</v>
      </c>
      <c r="K6" s="265"/>
      <c r="L6" s="272" t="s">
        <v>266</v>
      </c>
      <c r="M6" s="272"/>
      <c r="N6" s="179">
        <v>2.57</v>
      </c>
      <c r="O6" s="179">
        <v>2.57</v>
      </c>
      <c r="P6" s="273">
        <v>0.05</v>
      </c>
      <c r="Q6" s="273"/>
      <c r="R6" s="188" t="s">
        <v>219</v>
      </c>
      <c r="S6" s="163">
        <v>2</v>
      </c>
      <c r="T6" s="166">
        <v>2</v>
      </c>
      <c r="U6" s="269" t="s">
        <v>338</v>
      </c>
      <c r="V6" s="270"/>
      <c r="W6" s="269">
        <v>1.88</v>
      </c>
      <c r="X6" s="270"/>
      <c r="Y6" s="266">
        <v>0.06</v>
      </c>
      <c r="Z6" s="266"/>
      <c r="AA6" s="265" t="s">
        <v>214</v>
      </c>
      <c r="AB6" s="265"/>
      <c r="AC6" s="265">
        <v>2</v>
      </c>
      <c r="AD6" s="265"/>
      <c r="AE6" s="228"/>
      <c r="AF6" s="266"/>
      <c r="AG6" s="266"/>
      <c r="AH6" s="266"/>
      <c r="AI6" s="266"/>
      <c r="AJ6" s="265"/>
      <c r="AK6" s="267"/>
    </row>
    <row r="7" spans="1:37">
      <c r="A7" s="185">
        <v>3</v>
      </c>
      <c r="B7" s="176" t="s">
        <v>213</v>
      </c>
      <c r="C7" s="176" t="s">
        <v>213</v>
      </c>
      <c r="D7" s="177">
        <v>4.05</v>
      </c>
      <c r="E7" s="177">
        <v>4.05</v>
      </c>
      <c r="F7" s="177">
        <v>0.11</v>
      </c>
      <c r="G7" s="177">
        <v>0.11</v>
      </c>
      <c r="H7" s="178" t="s">
        <v>214</v>
      </c>
      <c r="I7" s="178" t="s">
        <v>214</v>
      </c>
      <c r="J7" s="265">
        <v>3</v>
      </c>
      <c r="K7" s="265"/>
      <c r="L7" s="272" t="s">
        <v>223</v>
      </c>
      <c r="M7" s="272"/>
      <c r="N7" s="179">
        <v>1.2</v>
      </c>
      <c r="O7" s="179">
        <v>1.2</v>
      </c>
      <c r="P7" s="273">
        <v>0.04</v>
      </c>
      <c r="Q7" s="273"/>
      <c r="R7" s="188" t="s">
        <v>219</v>
      </c>
      <c r="S7" s="163">
        <v>3</v>
      </c>
      <c r="T7" s="166">
        <v>3</v>
      </c>
      <c r="U7" s="269" t="s">
        <v>240</v>
      </c>
      <c r="V7" s="270"/>
      <c r="W7" s="269">
        <v>6.93</v>
      </c>
      <c r="X7" s="270"/>
      <c r="Y7" s="266">
        <v>0.04</v>
      </c>
      <c r="Z7" s="266"/>
      <c r="AA7" s="265" t="s">
        <v>210</v>
      </c>
      <c r="AB7" s="265"/>
      <c r="AC7" s="265">
        <v>3</v>
      </c>
      <c r="AD7" s="265"/>
      <c r="AE7" s="228"/>
      <c r="AF7" s="266"/>
      <c r="AG7" s="266"/>
      <c r="AH7" s="266"/>
      <c r="AI7" s="266"/>
      <c r="AJ7" s="265"/>
      <c r="AK7" s="267"/>
    </row>
    <row r="8" spans="1:37">
      <c r="A8" s="185">
        <v>4</v>
      </c>
      <c r="B8" s="176" t="s">
        <v>216</v>
      </c>
      <c r="C8" s="176" t="s">
        <v>216</v>
      </c>
      <c r="D8" s="177">
        <v>2.41</v>
      </c>
      <c r="E8" s="177">
        <v>2.41</v>
      </c>
      <c r="F8" s="177">
        <v>0.09</v>
      </c>
      <c r="G8" s="177">
        <v>0.09</v>
      </c>
      <c r="H8" s="178" t="s">
        <v>214</v>
      </c>
      <c r="I8" s="178" t="s">
        <v>214</v>
      </c>
      <c r="J8" s="265">
        <v>4</v>
      </c>
      <c r="K8" s="265"/>
      <c r="L8" s="272" t="s">
        <v>240</v>
      </c>
      <c r="M8" s="272"/>
      <c r="N8" s="179">
        <v>5.67</v>
      </c>
      <c r="O8" s="179">
        <v>5.67</v>
      </c>
      <c r="P8" s="273">
        <v>0.03</v>
      </c>
      <c r="Q8" s="273"/>
      <c r="R8" s="188" t="s">
        <v>210</v>
      </c>
      <c r="S8" s="163">
        <v>4</v>
      </c>
      <c r="T8" s="166">
        <v>4</v>
      </c>
      <c r="U8" s="269" t="s">
        <v>209</v>
      </c>
      <c r="V8" s="270"/>
      <c r="W8" s="269">
        <v>3.5</v>
      </c>
      <c r="X8" s="270"/>
      <c r="Y8" s="266">
        <v>0.04</v>
      </c>
      <c r="Z8" s="266"/>
      <c r="AA8" s="265" t="s">
        <v>210</v>
      </c>
      <c r="AB8" s="265"/>
      <c r="AC8" s="265">
        <v>4</v>
      </c>
      <c r="AD8" s="265"/>
      <c r="AE8" s="228"/>
      <c r="AF8" s="266"/>
      <c r="AG8" s="266"/>
      <c r="AH8" s="266"/>
      <c r="AI8" s="266"/>
      <c r="AJ8" s="265"/>
      <c r="AK8" s="267"/>
    </row>
    <row r="9" spans="1:37">
      <c r="A9" s="185">
        <v>5</v>
      </c>
      <c r="B9" s="176" t="s">
        <v>268</v>
      </c>
      <c r="C9" s="176" t="s">
        <v>268</v>
      </c>
      <c r="D9" s="177">
        <v>9.36</v>
      </c>
      <c r="E9" s="177">
        <v>9.36</v>
      </c>
      <c r="F9" s="177">
        <v>7.0000000000000007E-2</v>
      </c>
      <c r="G9" s="177">
        <v>7.0000000000000007E-2</v>
      </c>
      <c r="H9" s="178" t="s">
        <v>219</v>
      </c>
      <c r="I9" s="178" t="s">
        <v>219</v>
      </c>
      <c r="J9" s="265">
        <v>5</v>
      </c>
      <c r="K9" s="265"/>
      <c r="L9" s="272" t="s">
        <v>247</v>
      </c>
      <c r="M9" s="272"/>
      <c r="N9" s="179">
        <v>2.61</v>
      </c>
      <c r="O9" s="179">
        <v>2.61</v>
      </c>
      <c r="P9" s="273">
        <v>0.03</v>
      </c>
      <c r="Q9" s="273"/>
      <c r="R9" s="188" t="s">
        <v>210</v>
      </c>
      <c r="S9" s="163">
        <v>5</v>
      </c>
      <c r="T9" s="166">
        <v>5</v>
      </c>
      <c r="U9" s="269" t="s">
        <v>217</v>
      </c>
      <c r="V9" s="270"/>
      <c r="W9" s="269">
        <v>3.48</v>
      </c>
      <c r="X9" s="270"/>
      <c r="Y9" s="266">
        <v>0.03</v>
      </c>
      <c r="Z9" s="266"/>
      <c r="AA9" s="265" t="s">
        <v>210</v>
      </c>
      <c r="AB9" s="265"/>
      <c r="AC9" s="265">
        <v>5</v>
      </c>
      <c r="AD9" s="265"/>
      <c r="AE9" s="228"/>
      <c r="AF9" s="266"/>
      <c r="AG9" s="266"/>
      <c r="AH9" s="266"/>
      <c r="AI9" s="266"/>
      <c r="AJ9" s="265"/>
      <c r="AK9" s="267"/>
    </row>
    <row r="10" spans="1:37">
      <c r="A10" s="185">
        <v>6</v>
      </c>
      <c r="B10" s="176" t="s">
        <v>217</v>
      </c>
      <c r="C10" s="176" t="s">
        <v>217</v>
      </c>
      <c r="D10" s="177">
        <v>6.8</v>
      </c>
      <c r="E10" s="177">
        <v>6.8</v>
      </c>
      <c r="F10" s="177">
        <v>7.0000000000000007E-2</v>
      </c>
      <c r="G10" s="177">
        <v>7.0000000000000007E-2</v>
      </c>
      <c r="H10" s="178" t="s">
        <v>210</v>
      </c>
      <c r="I10" s="178" t="s">
        <v>210</v>
      </c>
      <c r="J10" s="265">
        <v>6</v>
      </c>
      <c r="K10" s="265"/>
      <c r="L10" s="272" t="s">
        <v>224</v>
      </c>
      <c r="M10" s="272"/>
      <c r="N10" s="179">
        <v>2.13</v>
      </c>
      <c r="O10" s="179">
        <v>2.13</v>
      </c>
      <c r="P10" s="273">
        <v>0.03</v>
      </c>
      <c r="Q10" s="273"/>
      <c r="R10" s="188" t="s">
        <v>219</v>
      </c>
      <c r="S10" s="163">
        <v>6</v>
      </c>
      <c r="T10" s="166">
        <v>6</v>
      </c>
      <c r="U10" s="269" t="s">
        <v>224</v>
      </c>
      <c r="V10" s="270"/>
      <c r="W10" s="269">
        <v>2.25</v>
      </c>
      <c r="X10" s="270"/>
      <c r="Y10" s="266">
        <v>0.03</v>
      </c>
      <c r="Z10" s="266"/>
      <c r="AA10" s="265" t="s">
        <v>339</v>
      </c>
      <c r="AB10" s="265"/>
      <c r="AC10" s="265">
        <v>6</v>
      </c>
      <c r="AD10" s="265"/>
      <c r="AE10" s="228"/>
      <c r="AF10" s="266"/>
      <c r="AG10" s="266"/>
      <c r="AH10" s="266"/>
      <c r="AI10" s="266"/>
      <c r="AJ10" s="265"/>
      <c r="AK10" s="267"/>
    </row>
    <row r="11" spans="1:37">
      <c r="A11" s="185">
        <v>7</v>
      </c>
      <c r="B11" s="176" t="s">
        <v>225</v>
      </c>
      <c r="C11" s="176" t="s">
        <v>225</v>
      </c>
      <c r="D11" s="177">
        <v>3.57</v>
      </c>
      <c r="E11" s="177">
        <v>3.57</v>
      </c>
      <c r="F11" s="177">
        <v>7.0000000000000007E-2</v>
      </c>
      <c r="G11" s="177">
        <v>7.0000000000000007E-2</v>
      </c>
      <c r="H11" s="178" t="s">
        <v>214</v>
      </c>
      <c r="I11" s="178" t="s">
        <v>214</v>
      </c>
      <c r="J11" s="265">
        <v>7</v>
      </c>
      <c r="K11" s="265"/>
      <c r="L11" s="272" t="s">
        <v>209</v>
      </c>
      <c r="M11" s="272"/>
      <c r="N11" s="179">
        <v>1.63</v>
      </c>
      <c r="O11" s="179">
        <v>1.63</v>
      </c>
      <c r="P11" s="273">
        <v>0.02</v>
      </c>
      <c r="Q11" s="273"/>
      <c r="R11" s="188" t="s">
        <v>210</v>
      </c>
      <c r="S11" s="163">
        <v>7</v>
      </c>
      <c r="T11" s="166">
        <v>7</v>
      </c>
      <c r="U11" s="269" t="s">
        <v>335</v>
      </c>
      <c r="V11" s="270"/>
      <c r="W11" s="269">
        <v>5.9</v>
      </c>
      <c r="X11" s="270"/>
      <c r="Y11" s="266">
        <v>0.02</v>
      </c>
      <c r="Z11" s="266"/>
      <c r="AA11" s="265" t="s">
        <v>210</v>
      </c>
      <c r="AB11" s="265"/>
      <c r="AC11" s="265">
        <v>7</v>
      </c>
      <c r="AD11" s="265"/>
      <c r="AE11" s="228"/>
      <c r="AF11" s="266"/>
      <c r="AG11" s="266"/>
      <c r="AH11" s="266"/>
      <c r="AI11" s="266"/>
      <c r="AJ11" s="265"/>
      <c r="AK11" s="267"/>
    </row>
    <row r="12" spans="1:37">
      <c r="A12" s="185">
        <v>8</v>
      </c>
      <c r="B12" s="176" t="s">
        <v>232</v>
      </c>
      <c r="C12" s="176" t="s">
        <v>232</v>
      </c>
      <c r="D12" s="177">
        <v>2.91</v>
      </c>
      <c r="E12" s="177">
        <v>2.91</v>
      </c>
      <c r="F12" s="177">
        <v>0.06</v>
      </c>
      <c r="G12" s="177">
        <v>0.06</v>
      </c>
      <c r="H12" s="178" t="s">
        <v>219</v>
      </c>
      <c r="I12" s="178" t="s">
        <v>219</v>
      </c>
      <c r="J12" s="265">
        <v>8</v>
      </c>
      <c r="K12" s="265"/>
      <c r="L12" s="272" t="s">
        <v>271</v>
      </c>
      <c r="M12" s="272"/>
      <c r="N12" s="179">
        <v>3.48</v>
      </c>
      <c r="O12" s="179">
        <v>3.48</v>
      </c>
      <c r="P12" s="273">
        <v>0.01</v>
      </c>
      <c r="Q12" s="273"/>
      <c r="R12" s="188" t="s">
        <v>210</v>
      </c>
      <c r="S12" s="163">
        <v>8</v>
      </c>
      <c r="T12" s="166">
        <v>8</v>
      </c>
      <c r="U12" s="269" t="s">
        <v>336</v>
      </c>
      <c r="V12" s="270"/>
      <c r="W12" s="269">
        <v>3.44</v>
      </c>
      <c r="X12" s="270"/>
      <c r="Y12" s="266">
        <v>0.02</v>
      </c>
      <c r="Z12" s="266"/>
      <c r="AA12" s="265" t="s">
        <v>210</v>
      </c>
      <c r="AB12" s="265"/>
      <c r="AC12" s="265">
        <v>8</v>
      </c>
      <c r="AD12" s="265"/>
      <c r="AE12" s="228"/>
      <c r="AF12" s="266"/>
      <c r="AG12" s="266"/>
      <c r="AH12" s="266"/>
      <c r="AI12" s="266"/>
      <c r="AJ12" s="265"/>
      <c r="AK12" s="267"/>
    </row>
    <row r="13" spans="1:37">
      <c r="A13" s="185">
        <v>9</v>
      </c>
      <c r="B13" s="176" t="s">
        <v>269</v>
      </c>
      <c r="C13" s="176" t="s">
        <v>269</v>
      </c>
      <c r="D13" s="177">
        <v>3.31</v>
      </c>
      <c r="E13" s="177">
        <v>3.31</v>
      </c>
      <c r="F13" s="177">
        <v>0.04</v>
      </c>
      <c r="G13" s="177">
        <v>0.04</v>
      </c>
      <c r="H13" s="178" t="s">
        <v>219</v>
      </c>
      <c r="I13" s="178" t="s">
        <v>219</v>
      </c>
      <c r="J13" s="265">
        <v>9</v>
      </c>
      <c r="K13" s="265"/>
      <c r="L13" s="272" t="s">
        <v>216</v>
      </c>
      <c r="M13" s="272"/>
      <c r="N13" s="179">
        <v>0.26</v>
      </c>
      <c r="O13" s="179">
        <v>0.26</v>
      </c>
      <c r="P13" s="273">
        <v>0.01</v>
      </c>
      <c r="Q13" s="273"/>
      <c r="R13" s="188" t="s">
        <v>214</v>
      </c>
      <c r="S13" s="163">
        <v>9</v>
      </c>
      <c r="T13" s="166">
        <v>9</v>
      </c>
      <c r="U13" s="269" t="s">
        <v>239</v>
      </c>
      <c r="V13" s="270"/>
      <c r="W13" s="269">
        <v>2.0099999999999998</v>
      </c>
      <c r="X13" s="270"/>
      <c r="Y13" s="266">
        <v>0.02</v>
      </c>
      <c r="Z13" s="266"/>
      <c r="AA13" s="265" t="s">
        <v>210</v>
      </c>
      <c r="AB13" s="265"/>
      <c r="AC13" s="265">
        <v>9</v>
      </c>
      <c r="AD13" s="265"/>
      <c r="AE13" s="228"/>
      <c r="AF13" s="266"/>
      <c r="AG13" s="266"/>
      <c r="AH13" s="266"/>
      <c r="AI13" s="266"/>
      <c r="AJ13" s="265"/>
      <c r="AK13" s="267"/>
    </row>
    <row r="14" spans="1:37" ht="15" thickBot="1">
      <c r="A14" s="186">
        <v>10</v>
      </c>
      <c r="B14" s="180" t="s">
        <v>270</v>
      </c>
      <c r="C14" s="180" t="s">
        <v>270</v>
      </c>
      <c r="D14" s="181">
        <v>12.95</v>
      </c>
      <c r="E14" s="181">
        <v>12.95</v>
      </c>
      <c r="F14" s="181">
        <v>0.04</v>
      </c>
      <c r="G14" s="181">
        <v>0.04</v>
      </c>
      <c r="H14" s="182" t="s">
        <v>219</v>
      </c>
      <c r="I14" s="182" t="s">
        <v>219</v>
      </c>
      <c r="J14" s="187">
        <v>10</v>
      </c>
      <c r="K14" s="187"/>
      <c r="L14" s="271" t="s">
        <v>227</v>
      </c>
      <c r="M14" s="271"/>
      <c r="N14" s="183">
        <v>0.91</v>
      </c>
      <c r="O14" s="183">
        <v>0.91</v>
      </c>
      <c r="P14" s="268">
        <v>0.01</v>
      </c>
      <c r="Q14" s="268"/>
      <c r="R14" s="189" t="s">
        <v>214</v>
      </c>
      <c r="S14" s="163">
        <v>10</v>
      </c>
      <c r="T14" s="166">
        <v>10</v>
      </c>
      <c r="U14" s="269" t="s">
        <v>211</v>
      </c>
      <c r="V14" s="270"/>
      <c r="W14" s="269">
        <v>0.27</v>
      </c>
      <c r="X14" s="270"/>
      <c r="Y14" s="266">
        <v>0.01</v>
      </c>
      <c r="Z14" s="266"/>
      <c r="AA14" s="265" t="s">
        <v>210</v>
      </c>
      <c r="AB14" s="265"/>
      <c r="AC14" s="266">
        <v>10</v>
      </c>
      <c r="AD14" s="266"/>
      <c r="AE14" s="228"/>
      <c r="AF14" s="266"/>
      <c r="AG14" s="266"/>
      <c r="AH14" s="266"/>
      <c r="AI14" s="266"/>
      <c r="AJ14" s="265"/>
      <c r="AK14" s="267"/>
    </row>
    <row r="41" spans="1:37" ht="25.8">
      <c r="A41" s="264" t="s">
        <v>334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</row>
    <row r="42" spans="1:37" ht="15" thickBot="1"/>
    <row r="43" spans="1:37" ht="15" thickTop="1">
      <c r="A43" s="274" t="s">
        <v>202</v>
      </c>
      <c r="B43" s="275"/>
      <c r="C43" s="275"/>
      <c r="D43" s="275"/>
      <c r="E43" s="275"/>
      <c r="F43" s="275"/>
      <c r="G43" s="275"/>
      <c r="H43" s="275"/>
      <c r="I43" s="275"/>
      <c r="J43" s="275" t="s">
        <v>203</v>
      </c>
      <c r="K43" s="275"/>
      <c r="L43" s="275"/>
      <c r="M43" s="275"/>
      <c r="N43" s="275"/>
      <c r="O43" s="275"/>
      <c r="P43" s="275"/>
      <c r="Q43" s="275"/>
      <c r="R43" s="275"/>
      <c r="S43" s="276" t="s">
        <v>204</v>
      </c>
      <c r="T43" s="277"/>
      <c r="U43" s="277"/>
      <c r="V43" s="277"/>
      <c r="W43" s="277"/>
      <c r="X43" s="277"/>
      <c r="Y43" s="277"/>
      <c r="Z43" s="277"/>
      <c r="AA43" s="277"/>
      <c r="AB43" s="277"/>
      <c r="AC43" s="277" t="s">
        <v>205</v>
      </c>
      <c r="AD43" s="277"/>
      <c r="AE43" s="277"/>
      <c r="AF43" s="277"/>
      <c r="AG43" s="277"/>
      <c r="AH43" s="277"/>
      <c r="AI43" s="277"/>
      <c r="AJ43" s="277"/>
      <c r="AK43" s="278"/>
    </row>
    <row r="44" spans="1:37" ht="29.25" customHeight="1">
      <c r="A44" s="184" t="s">
        <v>206</v>
      </c>
      <c r="B44" s="279" t="s">
        <v>207</v>
      </c>
      <c r="C44" s="279"/>
      <c r="D44" s="279" t="s">
        <v>261</v>
      </c>
      <c r="E44" s="279"/>
      <c r="F44" s="279" t="s">
        <v>262</v>
      </c>
      <c r="G44" s="279"/>
      <c r="H44" s="279" t="s">
        <v>208</v>
      </c>
      <c r="I44" s="279"/>
      <c r="J44" s="279" t="s">
        <v>206</v>
      </c>
      <c r="K44" s="279"/>
      <c r="L44" s="279" t="s">
        <v>207</v>
      </c>
      <c r="M44" s="279"/>
      <c r="N44" s="279" t="s">
        <v>261</v>
      </c>
      <c r="O44" s="279"/>
      <c r="P44" s="279" t="s">
        <v>262</v>
      </c>
      <c r="Q44" s="279"/>
      <c r="R44" s="225" t="s">
        <v>208</v>
      </c>
      <c r="S44" s="281" t="s">
        <v>206</v>
      </c>
      <c r="T44" s="279"/>
      <c r="U44" s="279" t="s">
        <v>207</v>
      </c>
      <c r="V44" s="279"/>
      <c r="W44" s="279" t="s">
        <v>261</v>
      </c>
      <c r="X44" s="279"/>
      <c r="Y44" s="279" t="s">
        <v>262</v>
      </c>
      <c r="Z44" s="279"/>
      <c r="AA44" s="279" t="s">
        <v>208</v>
      </c>
      <c r="AB44" s="279"/>
      <c r="AC44" s="279" t="s">
        <v>206</v>
      </c>
      <c r="AD44" s="279"/>
      <c r="AE44" s="229" t="s">
        <v>207</v>
      </c>
      <c r="AF44" s="279" t="s">
        <v>261</v>
      </c>
      <c r="AG44" s="279"/>
      <c r="AH44" s="279" t="s">
        <v>262</v>
      </c>
      <c r="AI44" s="279"/>
      <c r="AJ44" s="279" t="s">
        <v>208</v>
      </c>
      <c r="AK44" s="280"/>
    </row>
    <row r="45" spans="1:37">
      <c r="A45" s="185"/>
      <c r="B45" s="176"/>
      <c r="C45" s="176"/>
      <c r="D45" s="177"/>
      <c r="E45" s="177"/>
      <c r="F45" s="177"/>
      <c r="G45" s="177"/>
      <c r="H45" s="178"/>
      <c r="I45" s="178"/>
      <c r="J45" s="265"/>
      <c r="K45" s="265"/>
      <c r="L45" s="272"/>
      <c r="M45" s="272"/>
      <c r="N45" s="179"/>
      <c r="O45" s="179"/>
      <c r="P45" s="273"/>
      <c r="Q45" s="273"/>
      <c r="R45" s="226"/>
      <c r="S45" s="163"/>
      <c r="T45" s="166"/>
      <c r="U45" s="266"/>
      <c r="V45" s="266"/>
      <c r="W45" s="266"/>
      <c r="X45" s="266"/>
      <c r="Y45" s="266"/>
      <c r="Z45" s="266"/>
      <c r="AA45" s="265"/>
      <c r="AB45" s="265"/>
      <c r="AC45" s="265"/>
      <c r="AD45" s="265"/>
      <c r="AE45" s="228"/>
      <c r="AF45" s="266"/>
      <c r="AG45" s="266"/>
      <c r="AH45" s="266"/>
      <c r="AI45" s="266"/>
      <c r="AJ45" s="265"/>
      <c r="AK45" s="267"/>
    </row>
    <row r="46" spans="1:37">
      <c r="A46" s="185"/>
      <c r="B46" s="176"/>
      <c r="C46" s="176"/>
      <c r="D46" s="177"/>
      <c r="E46" s="177"/>
      <c r="F46" s="177"/>
      <c r="G46" s="177"/>
      <c r="H46" s="178"/>
      <c r="I46" s="178"/>
      <c r="J46" s="265"/>
      <c r="K46" s="265"/>
      <c r="L46" s="272"/>
      <c r="M46" s="272"/>
      <c r="N46" s="179"/>
      <c r="O46" s="179"/>
      <c r="P46" s="273"/>
      <c r="Q46" s="273"/>
      <c r="R46" s="226"/>
      <c r="S46" s="163"/>
      <c r="T46" s="166"/>
      <c r="U46" s="266"/>
      <c r="V46" s="266"/>
      <c r="W46" s="266"/>
      <c r="X46" s="266"/>
      <c r="Y46" s="266"/>
      <c r="Z46" s="266"/>
      <c r="AA46" s="265"/>
      <c r="AB46" s="265"/>
      <c r="AC46" s="265"/>
      <c r="AD46" s="265"/>
      <c r="AE46" s="228"/>
      <c r="AF46" s="266"/>
      <c r="AG46" s="266"/>
      <c r="AH46" s="266"/>
      <c r="AI46" s="266"/>
      <c r="AJ46" s="265"/>
      <c r="AK46" s="267"/>
    </row>
    <row r="47" spans="1:37">
      <c r="A47" s="185"/>
      <c r="B47" s="176"/>
      <c r="C47" s="176"/>
      <c r="D47" s="177"/>
      <c r="E47" s="177"/>
      <c r="F47" s="177"/>
      <c r="G47" s="177"/>
      <c r="H47" s="178"/>
      <c r="I47" s="178"/>
      <c r="J47" s="265"/>
      <c r="K47" s="265"/>
      <c r="L47" s="272"/>
      <c r="M47" s="272"/>
      <c r="N47" s="179"/>
      <c r="O47" s="179"/>
      <c r="P47" s="273"/>
      <c r="Q47" s="273"/>
      <c r="R47" s="226"/>
      <c r="S47" s="163"/>
      <c r="T47" s="166"/>
      <c r="U47" s="266"/>
      <c r="V47" s="266"/>
      <c r="W47" s="266"/>
      <c r="X47" s="266"/>
      <c r="Y47" s="266"/>
      <c r="Z47" s="266"/>
      <c r="AA47" s="265"/>
      <c r="AB47" s="265"/>
      <c r="AC47" s="265"/>
      <c r="AD47" s="265"/>
      <c r="AE47" s="228"/>
      <c r="AF47" s="266"/>
      <c r="AG47" s="266"/>
      <c r="AH47" s="266"/>
      <c r="AI47" s="266"/>
      <c r="AJ47" s="265"/>
      <c r="AK47" s="267"/>
    </row>
    <row r="48" spans="1:37">
      <c r="A48" s="185"/>
      <c r="B48" s="176"/>
      <c r="C48" s="176"/>
      <c r="D48" s="177"/>
      <c r="E48" s="177"/>
      <c r="F48" s="177"/>
      <c r="G48" s="177"/>
      <c r="H48" s="178"/>
      <c r="I48" s="178"/>
      <c r="J48" s="265"/>
      <c r="K48" s="265"/>
      <c r="L48" s="272"/>
      <c r="M48" s="272"/>
      <c r="N48" s="179"/>
      <c r="O48" s="179"/>
      <c r="P48" s="273"/>
      <c r="Q48" s="273"/>
      <c r="R48" s="226"/>
      <c r="S48" s="163"/>
      <c r="T48" s="166"/>
      <c r="U48" s="266"/>
      <c r="V48" s="266"/>
      <c r="W48" s="266"/>
      <c r="X48" s="266"/>
      <c r="Y48" s="266"/>
      <c r="Z48" s="266"/>
      <c r="AA48" s="265"/>
      <c r="AB48" s="265"/>
      <c r="AC48" s="265"/>
      <c r="AD48" s="265"/>
      <c r="AE48" s="228"/>
      <c r="AF48" s="266"/>
      <c r="AG48" s="266"/>
      <c r="AH48" s="266"/>
      <c r="AI48" s="266"/>
      <c r="AJ48" s="265"/>
      <c r="AK48" s="267"/>
    </row>
    <row r="49" spans="1:37">
      <c r="A49" s="185"/>
      <c r="B49" s="176"/>
      <c r="C49" s="176"/>
      <c r="D49" s="177"/>
      <c r="E49" s="177"/>
      <c r="F49" s="177"/>
      <c r="G49" s="177"/>
      <c r="H49" s="178"/>
      <c r="I49" s="178"/>
      <c r="J49" s="265"/>
      <c r="K49" s="265"/>
      <c r="L49" s="272"/>
      <c r="M49" s="272"/>
      <c r="N49" s="179"/>
      <c r="O49" s="179"/>
      <c r="P49" s="273"/>
      <c r="Q49" s="273"/>
      <c r="R49" s="226"/>
      <c r="S49" s="163"/>
      <c r="T49" s="166"/>
      <c r="U49" s="266"/>
      <c r="V49" s="266"/>
      <c r="W49" s="266"/>
      <c r="X49" s="266"/>
      <c r="Y49" s="266"/>
      <c r="Z49" s="266"/>
      <c r="AA49" s="266"/>
      <c r="AB49" s="266"/>
      <c r="AC49" s="265"/>
      <c r="AD49" s="265"/>
      <c r="AE49" s="228"/>
      <c r="AF49" s="266"/>
      <c r="AG49" s="266"/>
      <c r="AH49" s="266"/>
      <c r="AI49" s="266"/>
      <c r="AJ49" s="265"/>
      <c r="AK49" s="267"/>
    </row>
    <row r="50" spans="1:37">
      <c r="A50" s="185"/>
      <c r="B50" s="176"/>
      <c r="C50" s="176"/>
      <c r="D50" s="177"/>
      <c r="E50" s="177"/>
      <c r="F50" s="177"/>
      <c r="G50" s="177"/>
      <c r="H50" s="178"/>
      <c r="I50" s="178"/>
      <c r="J50" s="265"/>
      <c r="K50" s="265"/>
      <c r="L50" s="272"/>
      <c r="M50" s="272"/>
      <c r="N50" s="179"/>
      <c r="O50" s="179"/>
      <c r="P50" s="273"/>
      <c r="Q50" s="273"/>
      <c r="R50" s="226"/>
      <c r="S50" s="163"/>
      <c r="T50" s="166"/>
      <c r="U50" s="266"/>
      <c r="V50" s="266"/>
      <c r="W50" s="266"/>
      <c r="X50" s="266"/>
      <c r="Y50" s="266"/>
      <c r="Z50" s="266"/>
      <c r="AA50" s="265"/>
      <c r="AB50" s="265"/>
      <c r="AC50" s="265"/>
      <c r="AD50" s="265"/>
      <c r="AE50" s="228"/>
      <c r="AF50" s="266"/>
      <c r="AG50" s="266"/>
      <c r="AH50" s="266"/>
      <c r="AI50" s="266"/>
      <c r="AJ50" s="265"/>
      <c r="AK50" s="267"/>
    </row>
    <row r="51" spans="1:37">
      <c r="A51" s="185"/>
      <c r="B51" s="176"/>
      <c r="C51" s="176"/>
      <c r="D51" s="177"/>
      <c r="E51" s="177"/>
      <c r="F51" s="177"/>
      <c r="G51" s="177"/>
      <c r="H51" s="178"/>
      <c r="I51" s="178"/>
      <c r="J51" s="265"/>
      <c r="K51" s="265"/>
      <c r="L51" s="272"/>
      <c r="M51" s="272"/>
      <c r="N51" s="179"/>
      <c r="O51" s="179"/>
      <c r="P51" s="273"/>
      <c r="Q51" s="273"/>
      <c r="R51" s="226"/>
      <c r="S51" s="163"/>
      <c r="T51" s="166"/>
      <c r="U51" s="266"/>
      <c r="V51" s="266"/>
      <c r="W51" s="266"/>
      <c r="X51" s="266"/>
      <c r="Y51" s="266"/>
      <c r="Z51" s="266"/>
      <c r="AA51" s="265"/>
      <c r="AB51" s="265"/>
      <c r="AC51" s="265"/>
      <c r="AD51" s="265"/>
      <c r="AE51" s="228"/>
      <c r="AF51" s="266"/>
      <c r="AG51" s="266"/>
      <c r="AH51" s="266"/>
      <c r="AI51" s="266"/>
      <c r="AJ51" s="265"/>
      <c r="AK51" s="267"/>
    </row>
    <row r="52" spans="1:37">
      <c r="A52" s="185"/>
      <c r="B52" s="176"/>
      <c r="C52" s="176"/>
      <c r="D52" s="177"/>
      <c r="E52" s="177"/>
      <c r="F52" s="177"/>
      <c r="G52" s="177"/>
      <c r="H52" s="178"/>
      <c r="I52" s="178"/>
      <c r="J52" s="265"/>
      <c r="K52" s="265"/>
      <c r="L52" s="272"/>
      <c r="M52" s="272"/>
      <c r="N52" s="179"/>
      <c r="O52" s="179"/>
      <c r="P52" s="273"/>
      <c r="Q52" s="273"/>
      <c r="R52" s="226"/>
      <c r="S52" s="163"/>
      <c r="T52" s="166"/>
      <c r="U52" s="266"/>
      <c r="V52" s="266"/>
      <c r="W52" s="266"/>
      <c r="X52" s="266"/>
      <c r="Y52" s="266"/>
      <c r="Z52" s="266"/>
      <c r="AA52" s="265"/>
      <c r="AB52" s="265"/>
      <c r="AC52" s="265"/>
      <c r="AD52" s="265"/>
      <c r="AE52" s="228"/>
      <c r="AF52" s="266"/>
      <c r="AG52" s="266"/>
      <c r="AH52" s="266"/>
      <c r="AI52" s="266"/>
      <c r="AJ52" s="265"/>
      <c r="AK52" s="267"/>
    </row>
    <row r="53" spans="1:37">
      <c r="A53" s="185"/>
      <c r="B53" s="176"/>
      <c r="C53" s="176"/>
      <c r="D53" s="177"/>
      <c r="E53" s="177"/>
      <c r="F53" s="177"/>
      <c r="G53" s="177"/>
      <c r="H53" s="178"/>
      <c r="I53" s="178"/>
      <c r="J53" s="265"/>
      <c r="K53" s="265"/>
      <c r="L53" s="272"/>
      <c r="M53" s="272"/>
      <c r="N53" s="179"/>
      <c r="O53" s="179"/>
      <c r="P53" s="273"/>
      <c r="Q53" s="273"/>
      <c r="R53" s="226"/>
      <c r="S53" s="163"/>
      <c r="T53" s="166"/>
      <c r="U53" s="266"/>
      <c r="V53" s="266"/>
      <c r="W53" s="266"/>
      <c r="X53" s="266"/>
      <c r="Y53" s="266"/>
      <c r="Z53" s="266"/>
      <c r="AA53" s="266"/>
      <c r="AB53" s="266"/>
      <c r="AC53" s="265"/>
      <c r="AD53" s="265"/>
      <c r="AE53" s="228"/>
      <c r="AF53" s="266"/>
      <c r="AG53" s="266"/>
      <c r="AH53" s="266"/>
      <c r="AI53" s="266"/>
      <c r="AJ53" s="265"/>
      <c r="AK53" s="267"/>
    </row>
    <row r="54" spans="1:37" ht="15" thickBot="1">
      <c r="A54" s="186"/>
      <c r="B54" s="180"/>
      <c r="C54" s="180"/>
      <c r="D54" s="181"/>
      <c r="E54" s="181"/>
      <c r="F54" s="181"/>
      <c r="G54" s="181"/>
      <c r="H54" s="182"/>
      <c r="I54" s="182"/>
      <c r="J54" s="187"/>
      <c r="K54" s="187"/>
      <c r="L54" s="271"/>
      <c r="M54" s="271"/>
      <c r="N54" s="183"/>
      <c r="O54" s="183"/>
      <c r="P54" s="268"/>
      <c r="Q54" s="268"/>
      <c r="R54" s="227"/>
      <c r="S54" s="163"/>
      <c r="T54" s="166"/>
      <c r="U54" s="266"/>
      <c r="V54" s="266"/>
      <c r="W54" s="266"/>
      <c r="X54" s="266"/>
      <c r="Y54" s="266"/>
      <c r="Z54" s="266"/>
      <c r="AA54" s="265"/>
      <c r="AB54" s="265"/>
      <c r="AC54" s="266"/>
      <c r="AD54" s="266"/>
      <c r="AE54" s="228"/>
      <c r="AF54" s="266"/>
      <c r="AG54" s="266"/>
      <c r="AH54" s="266"/>
      <c r="AI54" s="266"/>
      <c r="AJ54" s="265"/>
      <c r="AK54" s="267"/>
    </row>
    <row r="57" spans="1:37" ht="25.8">
      <c r="A57" s="264" t="s">
        <v>264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</row>
    <row r="58" spans="1:37" ht="15" thickBot="1"/>
    <row r="59" spans="1:37" ht="15" thickTop="1">
      <c r="A59" s="282" t="s">
        <v>202</v>
      </c>
      <c r="B59" s="277"/>
      <c r="C59" s="277"/>
      <c r="D59" s="277"/>
      <c r="E59" s="277"/>
      <c r="F59" s="277"/>
      <c r="G59" s="277"/>
      <c r="H59" s="277"/>
      <c r="I59" s="277"/>
      <c r="J59" s="277" t="s">
        <v>203</v>
      </c>
      <c r="K59" s="277"/>
      <c r="L59" s="277"/>
      <c r="M59" s="277"/>
      <c r="N59" s="277"/>
      <c r="O59" s="277"/>
      <c r="P59" s="277"/>
      <c r="Q59" s="277"/>
      <c r="R59" s="277"/>
      <c r="S59" s="277" t="s">
        <v>204</v>
      </c>
      <c r="T59" s="277"/>
      <c r="U59" s="277"/>
      <c r="V59" s="277"/>
      <c r="W59" s="277"/>
      <c r="X59" s="277"/>
      <c r="Y59" s="277"/>
      <c r="Z59" s="277"/>
      <c r="AA59" s="277"/>
      <c r="AB59" s="277"/>
      <c r="AC59" s="277" t="s">
        <v>205</v>
      </c>
      <c r="AD59" s="277"/>
      <c r="AE59" s="277"/>
      <c r="AF59" s="277"/>
      <c r="AG59" s="277"/>
      <c r="AH59" s="277"/>
      <c r="AI59" s="277"/>
      <c r="AJ59" s="277"/>
      <c r="AK59" s="278"/>
    </row>
    <row r="60" spans="1:37" ht="26.25" customHeight="1">
      <c r="A60" s="165" t="s">
        <v>206</v>
      </c>
      <c r="B60" s="279" t="s">
        <v>207</v>
      </c>
      <c r="C60" s="279"/>
      <c r="D60" s="279" t="s">
        <v>261</v>
      </c>
      <c r="E60" s="279"/>
      <c r="F60" s="279" t="s">
        <v>262</v>
      </c>
      <c r="G60" s="279"/>
      <c r="H60" s="279" t="s">
        <v>208</v>
      </c>
      <c r="I60" s="279"/>
      <c r="J60" s="279" t="s">
        <v>206</v>
      </c>
      <c r="K60" s="279"/>
      <c r="L60" s="279" t="s">
        <v>207</v>
      </c>
      <c r="M60" s="279"/>
      <c r="N60" s="279" t="s">
        <v>261</v>
      </c>
      <c r="O60" s="279"/>
      <c r="P60" s="279" t="s">
        <v>262</v>
      </c>
      <c r="Q60" s="279"/>
      <c r="R60" s="160" t="s">
        <v>208</v>
      </c>
      <c r="S60" s="279" t="s">
        <v>206</v>
      </c>
      <c r="T60" s="279"/>
      <c r="U60" s="279" t="s">
        <v>207</v>
      </c>
      <c r="V60" s="279"/>
      <c r="W60" s="279" t="s">
        <v>261</v>
      </c>
      <c r="X60" s="279"/>
      <c r="Y60" s="279" t="s">
        <v>262</v>
      </c>
      <c r="Z60" s="279"/>
      <c r="AA60" s="279" t="s">
        <v>208</v>
      </c>
      <c r="AB60" s="279"/>
      <c r="AC60" s="279" t="s">
        <v>206</v>
      </c>
      <c r="AD60" s="279"/>
      <c r="AE60" s="229" t="s">
        <v>207</v>
      </c>
      <c r="AF60" s="279" t="s">
        <v>261</v>
      </c>
      <c r="AG60" s="279"/>
      <c r="AH60" s="279" t="s">
        <v>262</v>
      </c>
      <c r="AI60" s="279"/>
      <c r="AJ60" s="279" t="s">
        <v>208</v>
      </c>
      <c r="AK60" s="280"/>
    </row>
    <row r="61" spans="1:37">
      <c r="A61" s="166">
        <v>1</v>
      </c>
      <c r="B61" s="266" t="s">
        <v>209</v>
      </c>
      <c r="C61" s="266"/>
      <c r="D61" s="266">
        <v>17.100000000000001</v>
      </c>
      <c r="E61" s="266"/>
      <c r="F61" s="266">
        <v>0.19</v>
      </c>
      <c r="G61" s="266"/>
      <c r="H61" s="265" t="s">
        <v>210</v>
      </c>
      <c r="I61" s="265"/>
      <c r="J61" s="265">
        <v>1</v>
      </c>
      <c r="K61" s="265"/>
      <c r="L61" s="266" t="s">
        <v>211</v>
      </c>
      <c r="M61" s="266"/>
      <c r="N61" s="266">
        <v>4.53</v>
      </c>
      <c r="O61" s="266"/>
      <c r="P61" s="266">
        <v>0.25</v>
      </c>
      <c r="Q61" s="266"/>
      <c r="R61" s="157" t="s">
        <v>210</v>
      </c>
      <c r="S61" s="265">
        <v>1</v>
      </c>
      <c r="T61" s="265"/>
      <c r="U61" s="266" t="s">
        <v>211</v>
      </c>
      <c r="V61" s="266"/>
      <c r="W61" s="266">
        <v>4.62</v>
      </c>
      <c r="X61" s="266"/>
      <c r="Y61" s="266">
        <v>0.27</v>
      </c>
      <c r="Z61" s="266"/>
      <c r="AA61" s="265" t="s">
        <v>210</v>
      </c>
      <c r="AB61" s="265"/>
      <c r="AC61" s="265">
        <v>1</v>
      </c>
      <c r="AD61" s="265"/>
      <c r="AE61" s="228" t="s">
        <v>212</v>
      </c>
      <c r="AF61" s="266">
        <v>-16.63</v>
      </c>
      <c r="AG61" s="266"/>
      <c r="AH61" s="266">
        <v>-0.55000000000000004</v>
      </c>
      <c r="AI61" s="266"/>
      <c r="AJ61" s="265" t="s">
        <v>210</v>
      </c>
      <c r="AK61" s="267"/>
    </row>
    <row r="62" spans="1:37">
      <c r="A62" s="166">
        <v>2</v>
      </c>
      <c r="B62" s="266" t="s">
        <v>213</v>
      </c>
      <c r="C62" s="266"/>
      <c r="D62" s="266">
        <v>4.72</v>
      </c>
      <c r="E62" s="266"/>
      <c r="F62" s="266">
        <v>0.13</v>
      </c>
      <c r="G62" s="266"/>
      <c r="H62" s="265" t="s">
        <v>214</v>
      </c>
      <c r="I62" s="265"/>
      <c r="J62" s="265">
        <v>2</v>
      </c>
      <c r="K62" s="265"/>
      <c r="L62" s="266" t="s">
        <v>215</v>
      </c>
      <c r="M62" s="266"/>
      <c r="N62" s="266">
        <v>12.65</v>
      </c>
      <c r="O62" s="266"/>
      <c r="P62" s="266">
        <v>0.13</v>
      </c>
      <c r="Q62" s="266"/>
      <c r="R62" s="157" t="s">
        <v>214</v>
      </c>
      <c r="S62" s="265">
        <v>2</v>
      </c>
      <c r="T62" s="265"/>
      <c r="U62" s="266" t="s">
        <v>212</v>
      </c>
      <c r="V62" s="266"/>
      <c r="W62" s="266">
        <v>6.77</v>
      </c>
      <c r="X62" s="266"/>
      <c r="Y62" s="266">
        <v>0.21</v>
      </c>
      <c r="Z62" s="266"/>
      <c r="AA62" s="265" t="s">
        <v>210</v>
      </c>
      <c r="AB62" s="265"/>
      <c r="AC62" s="265">
        <v>2</v>
      </c>
      <c r="AD62" s="265"/>
      <c r="AE62" s="228" t="s">
        <v>216</v>
      </c>
      <c r="AF62" s="266">
        <v>-6.98</v>
      </c>
      <c r="AG62" s="266"/>
      <c r="AH62" s="266">
        <v>-0.3</v>
      </c>
      <c r="AI62" s="266"/>
      <c r="AJ62" s="265" t="s">
        <v>214</v>
      </c>
      <c r="AK62" s="267"/>
    </row>
    <row r="63" spans="1:37">
      <c r="A63" s="166">
        <v>3</v>
      </c>
      <c r="B63" s="266" t="s">
        <v>212</v>
      </c>
      <c r="C63" s="266"/>
      <c r="D63" s="266">
        <v>4.12</v>
      </c>
      <c r="E63" s="266"/>
      <c r="F63" s="266">
        <v>0.12</v>
      </c>
      <c r="G63" s="266"/>
      <c r="H63" s="265" t="s">
        <v>210</v>
      </c>
      <c r="I63" s="265"/>
      <c r="J63" s="265">
        <v>3</v>
      </c>
      <c r="K63" s="265"/>
      <c r="L63" s="266" t="s">
        <v>212</v>
      </c>
      <c r="M63" s="266"/>
      <c r="N63" s="266">
        <v>3.33</v>
      </c>
      <c r="O63" s="266"/>
      <c r="P63" s="266">
        <v>0.1</v>
      </c>
      <c r="Q63" s="266"/>
      <c r="R63" s="157" t="s">
        <v>210</v>
      </c>
      <c r="S63" s="265">
        <v>3</v>
      </c>
      <c r="T63" s="265"/>
      <c r="U63" s="266" t="s">
        <v>209</v>
      </c>
      <c r="V63" s="266"/>
      <c r="W63" s="266">
        <v>13.04</v>
      </c>
      <c r="X63" s="266"/>
      <c r="Y63" s="266">
        <v>0.13</v>
      </c>
      <c r="Z63" s="266"/>
      <c r="AA63" s="265" t="s">
        <v>210</v>
      </c>
      <c r="AB63" s="265"/>
      <c r="AC63" s="265">
        <v>3</v>
      </c>
      <c r="AD63" s="265"/>
      <c r="AE63" s="228" t="s">
        <v>211</v>
      </c>
      <c r="AF63" s="266">
        <v>-3.55</v>
      </c>
      <c r="AG63" s="266"/>
      <c r="AH63" s="266">
        <v>-0.21</v>
      </c>
      <c r="AI63" s="266"/>
      <c r="AJ63" s="265" t="s">
        <v>210</v>
      </c>
      <c r="AK63" s="267"/>
    </row>
    <row r="64" spans="1:37">
      <c r="A64" s="166">
        <v>4</v>
      </c>
      <c r="B64" s="266" t="s">
        <v>217</v>
      </c>
      <c r="C64" s="266"/>
      <c r="D64" s="266">
        <v>3.39</v>
      </c>
      <c r="E64" s="266"/>
      <c r="F64" s="266">
        <v>0.03</v>
      </c>
      <c r="G64" s="266"/>
      <c r="H64" s="265" t="s">
        <v>210</v>
      </c>
      <c r="I64" s="265"/>
      <c r="J64" s="265">
        <v>4</v>
      </c>
      <c r="K64" s="265"/>
      <c r="L64" s="266" t="s">
        <v>218</v>
      </c>
      <c r="M64" s="266"/>
      <c r="N64" s="266">
        <v>8.3800000000000008</v>
      </c>
      <c r="O64" s="266"/>
      <c r="P64" s="266">
        <v>0.1</v>
      </c>
      <c r="Q64" s="266"/>
      <c r="R64" s="158" t="s">
        <v>219</v>
      </c>
      <c r="S64" s="265">
        <v>4</v>
      </c>
      <c r="T64" s="265"/>
      <c r="U64" s="266" t="s">
        <v>220</v>
      </c>
      <c r="V64" s="266"/>
      <c r="W64" s="266">
        <v>1.85</v>
      </c>
      <c r="X64" s="266"/>
      <c r="Y64" s="266">
        <v>0.04</v>
      </c>
      <c r="Z64" s="266"/>
      <c r="AA64" s="265" t="s">
        <v>214</v>
      </c>
      <c r="AB64" s="265"/>
      <c r="AC64" s="265">
        <v>4</v>
      </c>
      <c r="AD64" s="265"/>
      <c r="AE64" s="228" t="s">
        <v>221</v>
      </c>
      <c r="AF64" s="266">
        <v>-5.99</v>
      </c>
      <c r="AG64" s="266"/>
      <c r="AH64" s="266">
        <v>-0.05</v>
      </c>
      <c r="AI64" s="266"/>
      <c r="AJ64" s="265" t="s">
        <v>210</v>
      </c>
      <c r="AK64" s="267"/>
    </row>
    <row r="65" spans="1:37">
      <c r="A65" s="166">
        <v>5</v>
      </c>
      <c r="B65" s="266" t="s">
        <v>222</v>
      </c>
      <c r="C65" s="266"/>
      <c r="D65" s="266">
        <v>3.43</v>
      </c>
      <c r="E65" s="266"/>
      <c r="F65" s="266">
        <v>0.03</v>
      </c>
      <c r="G65" s="266"/>
      <c r="H65" s="265" t="s">
        <v>210</v>
      </c>
      <c r="I65" s="265"/>
      <c r="J65" s="265">
        <v>5</v>
      </c>
      <c r="K65" s="265"/>
      <c r="L65" s="266" t="s">
        <v>223</v>
      </c>
      <c r="M65" s="266"/>
      <c r="N65" s="266">
        <v>2.93</v>
      </c>
      <c r="O65" s="266"/>
      <c r="P65" s="266">
        <v>0.1</v>
      </c>
      <c r="Q65" s="266"/>
      <c r="R65" s="158" t="s">
        <v>219</v>
      </c>
      <c r="S65" s="265">
        <v>5</v>
      </c>
      <c r="T65" s="265"/>
      <c r="U65" s="266" t="s">
        <v>224</v>
      </c>
      <c r="V65" s="266"/>
      <c r="W65" s="266">
        <v>2.08</v>
      </c>
      <c r="X65" s="266"/>
      <c r="Y65" s="266">
        <v>0.03</v>
      </c>
      <c r="Z65" s="266"/>
      <c r="AA65" s="266" t="s">
        <v>219</v>
      </c>
      <c r="AB65" s="266"/>
      <c r="AC65" s="265">
        <v>5</v>
      </c>
      <c r="AD65" s="265"/>
      <c r="AE65" s="228" t="s">
        <v>213</v>
      </c>
      <c r="AF65" s="266">
        <v>-1.61</v>
      </c>
      <c r="AG65" s="266"/>
      <c r="AH65" s="266">
        <v>-0.04</v>
      </c>
      <c r="AI65" s="266"/>
      <c r="AJ65" s="265" t="s">
        <v>214</v>
      </c>
      <c r="AK65" s="267"/>
    </row>
    <row r="66" spans="1:37">
      <c r="A66" s="166">
        <v>6</v>
      </c>
      <c r="B66" s="266" t="s">
        <v>220</v>
      </c>
      <c r="C66" s="266"/>
      <c r="D66" s="266">
        <v>1.17</v>
      </c>
      <c r="E66" s="266"/>
      <c r="F66" s="266">
        <v>0.03</v>
      </c>
      <c r="G66" s="266"/>
      <c r="H66" s="265" t="s">
        <v>214</v>
      </c>
      <c r="I66" s="265"/>
      <c r="J66" s="265">
        <v>6</v>
      </c>
      <c r="K66" s="265"/>
      <c r="L66" s="266" t="s">
        <v>224</v>
      </c>
      <c r="M66" s="266"/>
      <c r="N66" s="266">
        <v>4.59</v>
      </c>
      <c r="O66" s="266"/>
      <c r="P66" s="266">
        <v>0.05</v>
      </c>
      <c r="Q66" s="266"/>
      <c r="R66" s="158" t="s">
        <v>219</v>
      </c>
      <c r="S66" s="265">
        <v>6</v>
      </c>
      <c r="T66" s="265"/>
      <c r="U66" s="266" t="s">
        <v>225</v>
      </c>
      <c r="V66" s="266"/>
      <c r="W66" s="266">
        <v>1.3</v>
      </c>
      <c r="X66" s="266"/>
      <c r="Y66" s="266">
        <v>0.02</v>
      </c>
      <c r="Z66" s="266"/>
      <c r="AA66" s="265" t="s">
        <v>214</v>
      </c>
      <c r="AB66" s="265"/>
      <c r="AC66" s="265">
        <v>6</v>
      </c>
      <c r="AD66" s="265"/>
      <c r="AE66" s="228" t="s">
        <v>226</v>
      </c>
      <c r="AF66" s="266">
        <v>-23.34</v>
      </c>
      <c r="AG66" s="266"/>
      <c r="AH66" s="266">
        <v>-0.02</v>
      </c>
      <c r="AI66" s="266"/>
      <c r="AJ66" s="265" t="s">
        <v>210</v>
      </c>
      <c r="AK66" s="267"/>
    </row>
    <row r="67" spans="1:37">
      <c r="A67" s="166">
        <v>7</v>
      </c>
      <c r="B67" s="266" t="s">
        <v>227</v>
      </c>
      <c r="C67" s="266"/>
      <c r="D67" s="266">
        <v>2.2400000000000002</v>
      </c>
      <c r="E67" s="266"/>
      <c r="F67" s="266">
        <v>0.02</v>
      </c>
      <c r="G67" s="266"/>
      <c r="H67" s="265" t="s">
        <v>214</v>
      </c>
      <c r="I67" s="265"/>
      <c r="J67" s="265">
        <v>7</v>
      </c>
      <c r="K67" s="265"/>
      <c r="L67" s="266" t="s">
        <v>217</v>
      </c>
      <c r="M67" s="266"/>
      <c r="N67" s="266">
        <v>5.33</v>
      </c>
      <c r="O67" s="266"/>
      <c r="P67" s="266">
        <v>0.05</v>
      </c>
      <c r="Q67" s="266"/>
      <c r="R67" s="157" t="s">
        <v>210</v>
      </c>
      <c r="S67" s="265">
        <v>7</v>
      </c>
      <c r="T67" s="265"/>
      <c r="U67" s="266" t="s">
        <v>227</v>
      </c>
      <c r="V67" s="266"/>
      <c r="W67" s="266">
        <v>2.23</v>
      </c>
      <c r="X67" s="266"/>
      <c r="Y67" s="266">
        <v>0.02</v>
      </c>
      <c r="Z67" s="266"/>
      <c r="AA67" s="265" t="s">
        <v>214</v>
      </c>
      <c r="AB67" s="265"/>
      <c r="AC67" s="265">
        <v>7</v>
      </c>
      <c r="AD67" s="265"/>
      <c r="AE67" s="228" t="s">
        <v>228</v>
      </c>
      <c r="AF67" s="266">
        <v>-5.2</v>
      </c>
      <c r="AG67" s="266"/>
      <c r="AH67" s="266">
        <v>-0.02</v>
      </c>
      <c r="AI67" s="266"/>
      <c r="AJ67" s="265" t="s">
        <v>210</v>
      </c>
      <c r="AK67" s="267"/>
    </row>
    <row r="68" spans="1:37">
      <c r="A68" s="166">
        <v>8</v>
      </c>
      <c r="B68" s="266" t="s">
        <v>229</v>
      </c>
      <c r="C68" s="266"/>
      <c r="D68" s="266">
        <v>12.87</v>
      </c>
      <c r="E68" s="266"/>
      <c r="F68" s="266">
        <v>0.02</v>
      </c>
      <c r="G68" s="266"/>
      <c r="H68" s="265" t="s">
        <v>210</v>
      </c>
      <c r="I68" s="265"/>
      <c r="J68" s="265">
        <v>8</v>
      </c>
      <c r="K68" s="265"/>
      <c r="L68" s="266" t="s">
        <v>222</v>
      </c>
      <c r="M68" s="266"/>
      <c r="N68" s="266">
        <v>4.91</v>
      </c>
      <c r="O68" s="266"/>
      <c r="P68" s="266">
        <v>0.05</v>
      </c>
      <c r="Q68" s="266"/>
      <c r="R68" s="157" t="s">
        <v>210</v>
      </c>
      <c r="S68" s="265">
        <v>8</v>
      </c>
      <c r="T68" s="265"/>
      <c r="U68" s="266" t="s">
        <v>230</v>
      </c>
      <c r="V68" s="266"/>
      <c r="W68" s="266">
        <v>9.85</v>
      </c>
      <c r="X68" s="266"/>
      <c r="Y68" s="266">
        <v>0.01</v>
      </c>
      <c r="Z68" s="266"/>
      <c r="AA68" s="265" t="s">
        <v>210</v>
      </c>
      <c r="AB68" s="265"/>
      <c r="AC68" s="265">
        <v>8</v>
      </c>
      <c r="AD68" s="265"/>
      <c r="AE68" s="228" t="s">
        <v>231</v>
      </c>
      <c r="AF68" s="266">
        <v>-1.02</v>
      </c>
      <c r="AG68" s="266"/>
      <c r="AH68" s="266">
        <v>-0.02</v>
      </c>
      <c r="AI68" s="266"/>
      <c r="AJ68" s="265" t="s">
        <v>214</v>
      </c>
      <c r="AK68" s="267"/>
    </row>
    <row r="69" spans="1:37">
      <c r="A69" s="166">
        <v>9</v>
      </c>
      <c r="B69" s="266" t="s">
        <v>229</v>
      </c>
      <c r="C69" s="266"/>
      <c r="D69" s="266">
        <v>12.87</v>
      </c>
      <c r="E69" s="266"/>
      <c r="F69" s="266">
        <v>0.02</v>
      </c>
      <c r="G69" s="266"/>
      <c r="H69" s="265" t="s">
        <v>210</v>
      </c>
      <c r="I69" s="265"/>
      <c r="J69" s="265">
        <v>9</v>
      </c>
      <c r="K69" s="265"/>
      <c r="L69" s="266" t="s">
        <v>232</v>
      </c>
      <c r="M69" s="266"/>
      <c r="N69" s="266">
        <v>1.69</v>
      </c>
      <c r="O69" s="266"/>
      <c r="P69" s="266">
        <v>0.03</v>
      </c>
      <c r="Q69" s="266"/>
      <c r="R69" s="158" t="s">
        <v>219</v>
      </c>
      <c r="S69" s="265">
        <v>9</v>
      </c>
      <c r="T69" s="265"/>
      <c r="U69" s="266" t="s">
        <v>233</v>
      </c>
      <c r="V69" s="266"/>
      <c r="W69" s="266">
        <v>8.2200000000000006</v>
      </c>
      <c r="X69" s="266"/>
      <c r="Y69" s="266">
        <v>0.01</v>
      </c>
      <c r="Z69" s="266"/>
      <c r="AA69" s="266" t="s">
        <v>219</v>
      </c>
      <c r="AB69" s="266"/>
      <c r="AC69" s="265">
        <v>9</v>
      </c>
      <c r="AD69" s="265"/>
      <c r="AE69" s="228" t="s">
        <v>222</v>
      </c>
      <c r="AF69" s="266">
        <v>-1.78</v>
      </c>
      <c r="AG69" s="266"/>
      <c r="AH69" s="266">
        <v>-0.02</v>
      </c>
      <c r="AI69" s="266"/>
      <c r="AJ69" s="265" t="s">
        <v>210</v>
      </c>
      <c r="AK69" s="267"/>
    </row>
    <row r="70" spans="1:37">
      <c r="A70" s="167">
        <v>10</v>
      </c>
      <c r="B70" s="266" t="s">
        <v>230</v>
      </c>
      <c r="C70" s="266"/>
      <c r="D70" s="266">
        <v>14.34</v>
      </c>
      <c r="E70" s="266"/>
      <c r="F70" s="266">
        <v>0.02</v>
      </c>
      <c r="G70" s="266"/>
      <c r="H70" s="265" t="s">
        <v>210</v>
      </c>
      <c r="I70" s="265"/>
      <c r="J70" s="164">
        <v>10</v>
      </c>
      <c r="K70" s="163"/>
      <c r="L70" s="266" t="s">
        <v>234</v>
      </c>
      <c r="M70" s="266"/>
      <c r="N70" s="266">
        <v>19.68</v>
      </c>
      <c r="O70" s="266"/>
      <c r="P70" s="266">
        <v>0.03</v>
      </c>
      <c r="Q70" s="266"/>
      <c r="R70" s="157" t="s">
        <v>210</v>
      </c>
      <c r="S70" s="266">
        <v>10</v>
      </c>
      <c r="T70" s="266"/>
      <c r="U70" s="266" t="s">
        <v>235</v>
      </c>
      <c r="V70" s="266"/>
      <c r="W70" s="266">
        <v>12.53</v>
      </c>
      <c r="X70" s="266"/>
      <c r="Y70" s="266">
        <v>0.01</v>
      </c>
      <c r="Z70" s="266"/>
      <c r="AA70" s="265" t="s">
        <v>210</v>
      </c>
      <c r="AB70" s="265"/>
      <c r="AC70" s="266">
        <v>10</v>
      </c>
      <c r="AD70" s="266"/>
      <c r="AE70" s="228" t="s">
        <v>236</v>
      </c>
      <c r="AF70" s="266">
        <v>-1.53</v>
      </c>
      <c r="AG70" s="266"/>
      <c r="AH70" s="266">
        <v>-0.02</v>
      </c>
      <c r="AI70" s="266"/>
      <c r="AJ70" s="265" t="s">
        <v>210</v>
      </c>
      <c r="AK70" s="267"/>
    </row>
    <row r="71" spans="1:37">
      <c r="A71" s="168"/>
      <c r="B71" s="161"/>
      <c r="C71" s="161"/>
      <c r="D71" s="161"/>
      <c r="E71" s="161"/>
      <c r="F71" s="161"/>
      <c r="G71" s="161"/>
      <c r="H71" s="162"/>
      <c r="I71" s="162"/>
      <c r="J71" s="161"/>
      <c r="K71" s="161"/>
      <c r="L71" s="161"/>
      <c r="M71" s="161"/>
      <c r="N71" s="161"/>
      <c r="O71" s="161"/>
      <c r="P71" s="161"/>
      <c r="Q71" s="161"/>
      <c r="R71" s="162"/>
      <c r="S71" s="161"/>
      <c r="T71" s="161"/>
      <c r="U71" s="161"/>
      <c r="V71" s="161"/>
      <c r="W71" s="161"/>
      <c r="X71" s="161"/>
      <c r="Y71" s="161"/>
      <c r="Z71" s="161"/>
      <c r="AA71" s="162"/>
      <c r="AB71" s="162"/>
      <c r="AC71" s="161"/>
      <c r="AD71" s="161"/>
      <c r="AE71" s="161"/>
      <c r="AF71" s="161"/>
      <c r="AG71" s="161"/>
      <c r="AH71" s="161"/>
      <c r="AI71" s="161"/>
      <c r="AJ71" s="162"/>
      <c r="AK71" s="169"/>
    </row>
    <row r="72" spans="1:37">
      <c r="A72" s="285" t="s">
        <v>53</v>
      </c>
      <c r="B72" s="283"/>
      <c r="C72" s="283"/>
      <c r="D72" s="283"/>
      <c r="E72" s="283"/>
      <c r="F72" s="283"/>
      <c r="G72" s="283"/>
      <c r="H72" s="283"/>
      <c r="I72" s="283"/>
      <c r="J72" s="283" t="s">
        <v>54</v>
      </c>
      <c r="K72" s="283"/>
      <c r="L72" s="283"/>
      <c r="M72" s="283"/>
      <c r="N72" s="283"/>
      <c r="O72" s="283"/>
      <c r="P72" s="283"/>
      <c r="Q72" s="283"/>
      <c r="R72" s="283"/>
      <c r="S72" s="283" t="s">
        <v>55</v>
      </c>
      <c r="T72" s="283"/>
      <c r="U72" s="283"/>
      <c r="V72" s="283"/>
      <c r="W72" s="283"/>
      <c r="X72" s="283"/>
      <c r="Y72" s="283"/>
      <c r="Z72" s="283"/>
      <c r="AA72" s="283"/>
      <c r="AB72" s="283"/>
      <c r="AC72" s="283" t="s">
        <v>237</v>
      </c>
      <c r="AD72" s="283"/>
      <c r="AE72" s="283"/>
      <c r="AF72" s="283"/>
      <c r="AG72" s="283"/>
      <c r="AH72" s="283"/>
      <c r="AI72" s="283"/>
      <c r="AJ72" s="283"/>
      <c r="AK72" s="284"/>
    </row>
    <row r="73" spans="1:37" ht="27.75" customHeight="1">
      <c r="A73" s="165" t="s">
        <v>206</v>
      </c>
      <c r="B73" s="279" t="s">
        <v>207</v>
      </c>
      <c r="C73" s="279"/>
      <c r="D73" s="279" t="s">
        <v>261</v>
      </c>
      <c r="E73" s="279"/>
      <c r="F73" s="279" t="s">
        <v>262</v>
      </c>
      <c r="G73" s="279"/>
      <c r="H73" s="279" t="s">
        <v>208</v>
      </c>
      <c r="I73" s="279"/>
      <c r="J73" s="279" t="s">
        <v>206</v>
      </c>
      <c r="K73" s="279"/>
      <c r="L73" s="279" t="s">
        <v>207</v>
      </c>
      <c r="M73" s="279"/>
      <c r="N73" s="279" t="s">
        <v>261</v>
      </c>
      <c r="O73" s="279"/>
      <c r="P73" s="279" t="s">
        <v>262</v>
      </c>
      <c r="Q73" s="279"/>
      <c r="R73" s="160" t="s">
        <v>208</v>
      </c>
      <c r="S73" s="279" t="s">
        <v>206</v>
      </c>
      <c r="T73" s="279"/>
      <c r="U73" s="279" t="s">
        <v>207</v>
      </c>
      <c r="V73" s="279"/>
      <c r="W73" s="279" t="s">
        <v>261</v>
      </c>
      <c r="X73" s="279"/>
      <c r="Y73" s="279" t="s">
        <v>262</v>
      </c>
      <c r="Z73" s="279"/>
      <c r="AA73" s="279" t="s">
        <v>208</v>
      </c>
      <c r="AB73" s="279"/>
      <c r="AC73" s="279" t="s">
        <v>206</v>
      </c>
      <c r="AD73" s="279"/>
      <c r="AE73" s="229" t="s">
        <v>207</v>
      </c>
      <c r="AF73" s="279" t="s">
        <v>261</v>
      </c>
      <c r="AG73" s="279"/>
      <c r="AH73" s="279" t="s">
        <v>262</v>
      </c>
      <c r="AI73" s="279"/>
      <c r="AJ73" s="279" t="s">
        <v>208</v>
      </c>
      <c r="AK73" s="280"/>
    </row>
    <row r="74" spans="1:37">
      <c r="A74" s="166">
        <v>1</v>
      </c>
      <c r="B74" s="266" t="s">
        <v>212</v>
      </c>
      <c r="C74" s="266"/>
      <c r="D74" s="266">
        <v>-12.56</v>
      </c>
      <c r="E74" s="266"/>
      <c r="F74" s="266">
        <v>-0.35</v>
      </c>
      <c r="G74" s="266"/>
      <c r="H74" s="265" t="s">
        <v>210</v>
      </c>
      <c r="I74" s="265"/>
      <c r="J74" s="265">
        <v>1</v>
      </c>
      <c r="K74" s="265"/>
      <c r="L74" s="266" t="s">
        <v>221</v>
      </c>
      <c r="M74" s="266"/>
      <c r="N74" s="266">
        <v>8.17</v>
      </c>
      <c r="O74" s="266"/>
      <c r="P74" s="266">
        <v>0.06</v>
      </c>
      <c r="Q74" s="266"/>
      <c r="R74" s="157" t="s">
        <v>210</v>
      </c>
      <c r="S74" s="265">
        <v>1</v>
      </c>
      <c r="T74" s="265"/>
      <c r="U74" s="266" t="s">
        <v>212</v>
      </c>
      <c r="V74" s="266"/>
      <c r="W74" s="266">
        <v>20.54</v>
      </c>
      <c r="X74" s="266"/>
      <c r="Y74" s="266">
        <v>0.47</v>
      </c>
      <c r="Z74" s="266"/>
      <c r="AA74" s="265" t="s">
        <v>210</v>
      </c>
      <c r="AB74" s="265"/>
      <c r="AC74" s="265">
        <v>1</v>
      </c>
      <c r="AD74" s="265"/>
      <c r="AE74" s="228" t="s">
        <v>212</v>
      </c>
      <c r="AF74" s="266">
        <v>8.6300000000000008</v>
      </c>
      <c r="AG74" s="266"/>
      <c r="AH74" s="266">
        <v>0.23</v>
      </c>
      <c r="AI74" s="266"/>
      <c r="AJ74" s="265" t="s">
        <v>210</v>
      </c>
      <c r="AK74" s="267"/>
    </row>
    <row r="75" spans="1:37">
      <c r="A75" s="166">
        <v>2</v>
      </c>
      <c r="B75" s="266" t="s">
        <v>211</v>
      </c>
      <c r="C75" s="266"/>
      <c r="D75" s="266">
        <v>-4.2</v>
      </c>
      <c r="E75" s="266"/>
      <c r="F75" s="266">
        <v>-0.25</v>
      </c>
      <c r="G75" s="266"/>
      <c r="H75" s="265" t="s">
        <v>210</v>
      </c>
      <c r="I75" s="265"/>
      <c r="J75" s="265">
        <v>2</v>
      </c>
      <c r="K75" s="265"/>
      <c r="L75" s="266" t="s">
        <v>217</v>
      </c>
      <c r="M75" s="266"/>
      <c r="N75" s="266">
        <v>5.08</v>
      </c>
      <c r="O75" s="266"/>
      <c r="P75" s="266">
        <v>0.05</v>
      </c>
      <c r="Q75" s="266"/>
      <c r="R75" s="157" t="s">
        <v>210</v>
      </c>
      <c r="S75" s="265">
        <v>2</v>
      </c>
      <c r="T75" s="265"/>
      <c r="U75" s="266" t="s">
        <v>215</v>
      </c>
      <c r="V75" s="266"/>
      <c r="W75" s="266">
        <v>22.33</v>
      </c>
      <c r="X75" s="266"/>
      <c r="Y75" s="266">
        <v>0.26</v>
      </c>
      <c r="Z75" s="266"/>
      <c r="AA75" s="265" t="s">
        <v>214</v>
      </c>
      <c r="AB75" s="265"/>
      <c r="AC75" s="265">
        <v>2</v>
      </c>
      <c r="AD75" s="265"/>
      <c r="AE75" s="228" t="s">
        <v>238</v>
      </c>
      <c r="AF75" s="266">
        <v>19.73</v>
      </c>
      <c r="AG75" s="266"/>
      <c r="AH75" s="266">
        <v>0.22</v>
      </c>
      <c r="AI75" s="266"/>
      <c r="AJ75" s="266" t="s">
        <v>219</v>
      </c>
      <c r="AK75" s="286"/>
    </row>
    <row r="76" spans="1:37">
      <c r="A76" s="166">
        <v>3</v>
      </c>
      <c r="B76" s="266" t="s">
        <v>239</v>
      </c>
      <c r="C76" s="266"/>
      <c r="D76" s="266">
        <v>-7.57</v>
      </c>
      <c r="E76" s="266"/>
      <c r="F76" s="266">
        <v>-0.06</v>
      </c>
      <c r="G76" s="266"/>
      <c r="H76" s="265" t="s">
        <v>210</v>
      </c>
      <c r="I76" s="265"/>
      <c r="J76" s="265">
        <v>3</v>
      </c>
      <c r="K76" s="265"/>
      <c r="L76" s="266" t="s">
        <v>225</v>
      </c>
      <c r="M76" s="266"/>
      <c r="N76" s="266">
        <v>2.71</v>
      </c>
      <c r="O76" s="266"/>
      <c r="P76" s="266">
        <v>0.05</v>
      </c>
      <c r="Q76" s="266"/>
      <c r="R76" s="157" t="s">
        <v>214</v>
      </c>
      <c r="S76" s="265">
        <v>3</v>
      </c>
      <c r="T76" s="265"/>
      <c r="U76" s="266" t="s">
        <v>240</v>
      </c>
      <c r="V76" s="266"/>
      <c r="W76" s="266">
        <v>27.08</v>
      </c>
      <c r="X76" s="266"/>
      <c r="Y76" s="266">
        <v>0.11</v>
      </c>
      <c r="Z76" s="266"/>
      <c r="AA76" s="265" t="s">
        <v>210</v>
      </c>
      <c r="AB76" s="265"/>
      <c r="AC76" s="265">
        <v>3</v>
      </c>
      <c r="AD76" s="265"/>
      <c r="AE76" s="228" t="s">
        <v>211</v>
      </c>
      <c r="AF76" s="266">
        <v>3.04</v>
      </c>
      <c r="AG76" s="266"/>
      <c r="AH76" s="266">
        <v>0.16</v>
      </c>
      <c r="AI76" s="266"/>
      <c r="AJ76" s="265" t="s">
        <v>210</v>
      </c>
      <c r="AK76" s="267"/>
    </row>
    <row r="77" spans="1:37">
      <c r="A77" s="166">
        <v>4</v>
      </c>
      <c r="B77" s="266" t="s">
        <v>241</v>
      </c>
      <c r="C77" s="266"/>
      <c r="D77" s="266">
        <v>-6.24</v>
      </c>
      <c r="E77" s="266"/>
      <c r="F77" s="266">
        <v>-0.02</v>
      </c>
      <c r="G77" s="266"/>
      <c r="H77" s="265" t="s">
        <v>210</v>
      </c>
      <c r="I77" s="265"/>
      <c r="J77" s="265">
        <v>4</v>
      </c>
      <c r="K77" s="265"/>
      <c r="L77" s="266" t="s">
        <v>242</v>
      </c>
      <c r="M77" s="266"/>
      <c r="N77" s="266">
        <v>9.56</v>
      </c>
      <c r="O77" s="266"/>
      <c r="P77" s="266">
        <v>0.05</v>
      </c>
      <c r="Q77" s="266"/>
      <c r="R77" s="158" t="s">
        <v>219</v>
      </c>
      <c r="S77" s="265">
        <v>4</v>
      </c>
      <c r="T77" s="265"/>
      <c r="U77" s="266" t="s">
        <v>243</v>
      </c>
      <c r="V77" s="266"/>
      <c r="W77" s="266">
        <v>20.12</v>
      </c>
      <c r="X77" s="266"/>
      <c r="Y77" s="266">
        <v>0.08</v>
      </c>
      <c r="Z77" s="266"/>
      <c r="AA77" s="265" t="s">
        <v>210</v>
      </c>
      <c r="AB77" s="265"/>
      <c r="AC77" s="265">
        <v>4</v>
      </c>
      <c r="AD77" s="265"/>
      <c r="AE77" s="228" t="s">
        <v>239</v>
      </c>
      <c r="AF77" s="266">
        <v>7.57</v>
      </c>
      <c r="AG77" s="266"/>
      <c r="AH77" s="266">
        <v>0.06</v>
      </c>
      <c r="AI77" s="266"/>
      <c r="AJ77" s="265" t="s">
        <v>210</v>
      </c>
      <c r="AK77" s="267"/>
    </row>
    <row r="78" spans="1:37" ht="24.75" customHeight="1">
      <c r="A78" s="166">
        <v>5</v>
      </c>
      <c r="B78" s="287" t="s">
        <v>231</v>
      </c>
      <c r="C78" s="288"/>
      <c r="D78" s="266">
        <v>-0.71</v>
      </c>
      <c r="E78" s="266"/>
      <c r="F78" s="266">
        <v>-0.01</v>
      </c>
      <c r="G78" s="266"/>
      <c r="H78" s="265" t="s">
        <v>214</v>
      </c>
      <c r="I78" s="265"/>
      <c r="J78" s="265">
        <v>5</v>
      </c>
      <c r="K78" s="265"/>
      <c r="L78" s="266" t="s">
        <v>209</v>
      </c>
      <c r="M78" s="266"/>
      <c r="N78" s="266">
        <v>3.31</v>
      </c>
      <c r="O78" s="266"/>
      <c r="P78" s="266">
        <v>0.04</v>
      </c>
      <c r="Q78" s="266"/>
      <c r="R78" s="157" t="s">
        <v>210</v>
      </c>
      <c r="S78" s="265">
        <v>5</v>
      </c>
      <c r="T78" s="265"/>
      <c r="U78" s="266" t="s">
        <v>209</v>
      </c>
      <c r="V78" s="266"/>
      <c r="W78" s="266">
        <v>5.53</v>
      </c>
      <c r="X78" s="266"/>
      <c r="Y78" s="266">
        <v>7.0000000000000007E-2</v>
      </c>
      <c r="Z78" s="266"/>
      <c r="AA78" s="265" t="s">
        <v>210</v>
      </c>
      <c r="AB78" s="265"/>
      <c r="AC78" s="265">
        <v>5</v>
      </c>
      <c r="AD78" s="265"/>
      <c r="AE78" s="228" t="s">
        <v>244</v>
      </c>
      <c r="AF78" s="266">
        <v>6.67</v>
      </c>
      <c r="AG78" s="266"/>
      <c r="AH78" s="266">
        <v>0.06</v>
      </c>
      <c r="AI78" s="266"/>
      <c r="AJ78" s="266" t="s">
        <v>219</v>
      </c>
      <c r="AK78" s="286"/>
    </row>
    <row r="79" spans="1:37">
      <c r="A79" s="166">
        <v>6</v>
      </c>
      <c r="B79" s="266" t="s">
        <v>213</v>
      </c>
      <c r="C79" s="266"/>
      <c r="D79" s="266">
        <v>-0.44</v>
      </c>
      <c r="E79" s="266"/>
      <c r="F79" s="266">
        <v>-0.01</v>
      </c>
      <c r="G79" s="266"/>
      <c r="H79" s="265" t="s">
        <v>214</v>
      </c>
      <c r="I79" s="265"/>
      <c r="J79" s="265">
        <v>6</v>
      </c>
      <c r="K79" s="265"/>
      <c r="L79" s="266" t="s">
        <v>243</v>
      </c>
      <c r="M79" s="266"/>
      <c r="N79" s="266">
        <v>10.210000000000001</v>
      </c>
      <c r="O79" s="266"/>
      <c r="P79" s="266">
        <v>0.04</v>
      </c>
      <c r="Q79" s="266"/>
      <c r="R79" s="157" t="s">
        <v>210</v>
      </c>
      <c r="S79" s="265">
        <v>6</v>
      </c>
      <c r="T79" s="265"/>
      <c r="U79" s="266" t="s">
        <v>239</v>
      </c>
      <c r="V79" s="266"/>
      <c r="W79" s="266">
        <v>7.01</v>
      </c>
      <c r="X79" s="266"/>
      <c r="Y79" s="266">
        <v>0.05</v>
      </c>
      <c r="Z79" s="266"/>
      <c r="AA79" s="265" t="s">
        <v>210</v>
      </c>
      <c r="AB79" s="265"/>
      <c r="AC79" s="265">
        <v>6</v>
      </c>
      <c r="AD79" s="265"/>
      <c r="AE79" s="228" t="s">
        <v>213</v>
      </c>
      <c r="AF79" s="266">
        <v>1.97</v>
      </c>
      <c r="AG79" s="266"/>
      <c r="AH79" s="266">
        <v>0.05</v>
      </c>
      <c r="AI79" s="266"/>
      <c r="AJ79" s="265" t="s">
        <v>214</v>
      </c>
      <c r="AK79" s="267"/>
    </row>
    <row r="80" spans="1:37">
      <c r="A80" s="166">
        <v>7</v>
      </c>
      <c r="B80" s="266" t="s">
        <v>243</v>
      </c>
      <c r="C80" s="266"/>
      <c r="D80" s="266">
        <v>-2.69</v>
      </c>
      <c r="E80" s="266"/>
      <c r="F80" s="266">
        <v>-0.01</v>
      </c>
      <c r="G80" s="266"/>
      <c r="H80" s="265" t="s">
        <v>210</v>
      </c>
      <c r="I80" s="265"/>
      <c r="J80" s="265">
        <v>7</v>
      </c>
      <c r="K80" s="265"/>
      <c r="L80" s="266" t="s">
        <v>220</v>
      </c>
      <c r="M80" s="266"/>
      <c r="N80" s="266">
        <v>1.5</v>
      </c>
      <c r="O80" s="266"/>
      <c r="P80" s="266">
        <v>0.03</v>
      </c>
      <c r="Q80" s="266"/>
      <c r="R80" s="157" t="s">
        <v>214</v>
      </c>
      <c r="S80" s="265">
        <v>7</v>
      </c>
      <c r="T80" s="265"/>
      <c r="U80" s="266" t="s">
        <v>234</v>
      </c>
      <c r="V80" s="266"/>
      <c r="W80" s="266">
        <v>27.11</v>
      </c>
      <c r="X80" s="266"/>
      <c r="Y80" s="266">
        <v>0.04</v>
      </c>
      <c r="Z80" s="266"/>
      <c r="AA80" s="265" t="s">
        <v>210</v>
      </c>
      <c r="AB80" s="265"/>
      <c r="AC80" s="265">
        <v>7</v>
      </c>
      <c r="AD80" s="265"/>
      <c r="AE80" s="228" t="s">
        <v>236</v>
      </c>
      <c r="AF80" s="266">
        <v>3.78</v>
      </c>
      <c r="AG80" s="266"/>
      <c r="AH80" s="266">
        <v>0.04</v>
      </c>
      <c r="AI80" s="266"/>
      <c r="AJ80" s="265" t="s">
        <v>210</v>
      </c>
      <c r="AK80" s="267"/>
    </row>
    <row r="81" spans="1:37">
      <c r="A81" s="166">
        <v>8</v>
      </c>
      <c r="B81" s="266" t="s">
        <v>245</v>
      </c>
      <c r="C81" s="266"/>
      <c r="D81" s="266">
        <v>-2.62</v>
      </c>
      <c r="E81" s="266"/>
      <c r="F81" s="266">
        <v>-0.01</v>
      </c>
      <c r="G81" s="266"/>
      <c r="H81" s="265" t="s">
        <v>210</v>
      </c>
      <c r="I81" s="265"/>
      <c r="J81" s="265">
        <v>8</v>
      </c>
      <c r="K81" s="265"/>
      <c r="L81" s="266" t="s">
        <v>246</v>
      </c>
      <c r="M81" s="266"/>
      <c r="N81" s="266">
        <v>14.95</v>
      </c>
      <c r="O81" s="266"/>
      <c r="P81" s="266">
        <v>0.03</v>
      </c>
      <c r="Q81" s="266"/>
      <c r="R81" s="157" t="s">
        <v>210</v>
      </c>
      <c r="S81" s="265">
        <v>8</v>
      </c>
      <c r="T81" s="265"/>
      <c r="U81" s="266" t="s">
        <v>217</v>
      </c>
      <c r="V81" s="266"/>
      <c r="W81" s="266">
        <v>3.19</v>
      </c>
      <c r="X81" s="266"/>
      <c r="Y81" s="266">
        <v>0.03</v>
      </c>
      <c r="Z81" s="266"/>
      <c r="AA81" s="265" t="s">
        <v>210</v>
      </c>
      <c r="AB81" s="265"/>
      <c r="AC81" s="265">
        <v>8</v>
      </c>
      <c r="AD81" s="265"/>
      <c r="AE81" s="228" t="s">
        <v>243</v>
      </c>
      <c r="AF81" s="266">
        <v>8.18</v>
      </c>
      <c r="AG81" s="266"/>
      <c r="AH81" s="266">
        <v>0.04</v>
      </c>
      <c r="AI81" s="266"/>
      <c r="AJ81" s="265" t="s">
        <v>210</v>
      </c>
      <c r="AK81" s="267"/>
    </row>
    <row r="82" spans="1:37">
      <c r="A82" s="166">
        <v>9</v>
      </c>
      <c r="B82" s="266" t="s">
        <v>247</v>
      </c>
      <c r="C82" s="266"/>
      <c r="D82" s="266">
        <v>-0.56000000000000005</v>
      </c>
      <c r="E82" s="266"/>
      <c r="F82" s="266">
        <v>-0.01</v>
      </c>
      <c r="G82" s="266"/>
      <c r="H82" s="265" t="s">
        <v>210</v>
      </c>
      <c r="I82" s="265"/>
      <c r="J82" s="265">
        <v>9</v>
      </c>
      <c r="K82" s="265"/>
      <c r="L82" s="266" t="s">
        <v>248</v>
      </c>
      <c r="M82" s="266"/>
      <c r="N82" s="266">
        <v>41.31</v>
      </c>
      <c r="O82" s="266"/>
      <c r="P82" s="266">
        <v>0.02</v>
      </c>
      <c r="Q82" s="266"/>
      <c r="R82" s="157" t="s">
        <v>210</v>
      </c>
      <c r="S82" s="265">
        <v>9</v>
      </c>
      <c r="T82" s="265"/>
      <c r="U82" s="266" t="s">
        <v>249</v>
      </c>
      <c r="V82" s="266"/>
      <c r="W82" s="266">
        <v>10.66</v>
      </c>
      <c r="X82" s="266"/>
      <c r="Y82" s="266">
        <v>0.03</v>
      </c>
      <c r="Z82" s="266"/>
      <c r="AA82" s="266" t="s">
        <v>219</v>
      </c>
      <c r="AB82" s="266"/>
      <c r="AC82" s="265">
        <v>9</v>
      </c>
      <c r="AD82" s="265"/>
      <c r="AE82" s="228" t="s">
        <v>240</v>
      </c>
      <c r="AF82" s="266">
        <v>7.43</v>
      </c>
      <c r="AG82" s="266"/>
      <c r="AH82" s="266">
        <v>0.04</v>
      </c>
      <c r="AI82" s="266"/>
      <c r="AJ82" s="265" t="s">
        <v>210</v>
      </c>
      <c r="AK82" s="267"/>
    </row>
    <row r="83" spans="1:37">
      <c r="A83" s="167">
        <v>10</v>
      </c>
      <c r="B83" s="266" t="s">
        <v>226</v>
      </c>
      <c r="C83" s="266"/>
      <c r="D83" s="266">
        <v>-8.23</v>
      </c>
      <c r="E83" s="266"/>
      <c r="F83" s="266">
        <v>-0.01</v>
      </c>
      <c r="G83" s="266"/>
      <c r="H83" s="265" t="s">
        <v>210</v>
      </c>
      <c r="I83" s="265"/>
      <c r="J83" s="266">
        <v>10</v>
      </c>
      <c r="K83" s="266"/>
      <c r="L83" s="266" t="s">
        <v>228</v>
      </c>
      <c r="M83" s="266"/>
      <c r="N83" s="266">
        <v>6.15</v>
      </c>
      <c r="O83" s="266"/>
      <c r="P83" s="266">
        <v>0.02</v>
      </c>
      <c r="Q83" s="266"/>
      <c r="R83" s="157" t="s">
        <v>210</v>
      </c>
      <c r="S83" s="266">
        <v>10</v>
      </c>
      <c r="T83" s="266"/>
      <c r="U83" s="266" t="s">
        <v>247</v>
      </c>
      <c r="V83" s="266"/>
      <c r="W83" s="266">
        <v>2.31</v>
      </c>
      <c r="X83" s="266"/>
      <c r="Y83" s="266">
        <v>0.02</v>
      </c>
      <c r="Z83" s="266"/>
      <c r="AA83" s="265" t="s">
        <v>210</v>
      </c>
      <c r="AB83" s="265"/>
      <c r="AC83" s="266">
        <v>10</v>
      </c>
      <c r="AD83" s="266"/>
      <c r="AE83" s="228" t="s">
        <v>250</v>
      </c>
      <c r="AF83" s="266">
        <v>1.17</v>
      </c>
      <c r="AG83" s="266"/>
      <c r="AH83" s="266">
        <v>0.03</v>
      </c>
      <c r="AI83" s="266"/>
      <c r="AJ83" s="266" t="s">
        <v>219</v>
      </c>
      <c r="AK83" s="286"/>
    </row>
    <row r="84" spans="1:37">
      <c r="A84" s="168"/>
      <c r="B84" s="161"/>
      <c r="C84" s="161"/>
      <c r="D84" s="161"/>
      <c r="E84" s="161"/>
      <c r="F84" s="161"/>
      <c r="G84" s="161"/>
      <c r="H84" s="162"/>
      <c r="I84" s="162"/>
      <c r="J84" s="161"/>
      <c r="K84" s="161"/>
      <c r="L84" s="161"/>
      <c r="M84" s="161"/>
      <c r="N84" s="161"/>
      <c r="O84" s="161"/>
      <c r="P84" s="161"/>
      <c r="Q84" s="161"/>
      <c r="R84" s="162"/>
      <c r="S84" s="161"/>
      <c r="T84" s="161"/>
      <c r="U84" s="161"/>
      <c r="V84" s="161"/>
      <c r="W84" s="161"/>
      <c r="X84" s="161"/>
      <c r="Y84" s="161"/>
      <c r="Z84" s="161"/>
      <c r="AA84" s="162"/>
      <c r="AB84" s="162"/>
      <c r="AC84" s="161"/>
      <c r="AD84" s="161"/>
      <c r="AE84" s="161"/>
      <c r="AF84" s="161"/>
      <c r="AG84" s="161"/>
      <c r="AH84" s="161"/>
      <c r="AI84" s="161"/>
      <c r="AJ84" s="161"/>
      <c r="AK84" s="170"/>
    </row>
    <row r="85" spans="1:37">
      <c r="A85" s="285" t="s">
        <v>251</v>
      </c>
      <c r="B85" s="283"/>
      <c r="C85" s="283"/>
      <c r="D85" s="283"/>
      <c r="E85" s="283"/>
      <c r="F85" s="283"/>
      <c r="G85" s="283"/>
      <c r="H85" s="283"/>
      <c r="I85" s="283" t="s">
        <v>252</v>
      </c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 t="s">
        <v>253</v>
      </c>
      <c r="AC85" s="283"/>
      <c r="AD85" s="283"/>
      <c r="AE85" s="283"/>
      <c r="AF85" s="283"/>
      <c r="AG85" s="283"/>
      <c r="AH85" s="283"/>
      <c r="AI85" s="283"/>
      <c r="AJ85" s="283"/>
      <c r="AK85" s="171"/>
    </row>
    <row r="86" spans="1:37" ht="32.25" customHeight="1">
      <c r="A86" s="165" t="s">
        <v>206</v>
      </c>
      <c r="B86" s="159" t="s">
        <v>207</v>
      </c>
      <c r="C86" s="279" t="s">
        <v>261</v>
      </c>
      <c r="D86" s="279"/>
      <c r="E86" s="279" t="s">
        <v>262</v>
      </c>
      <c r="F86" s="279"/>
      <c r="G86" s="279" t="s">
        <v>208</v>
      </c>
      <c r="H86" s="279"/>
      <c r="I86" s="289" t="s">
        <v>206</v>
      </c>
      <c r="J86" s="281"/>
      <c r="K86" s="279" t="s">
        <v>207</v>
      </c>
      <c r="L86" s="279"/>
      <c r="M86" s="279" t="s">
        <v>261</v>
      </c>
      <c r="N86" s="279"/>
      <c r="O86" s="279" t="s">
        <v>262</v>
      </c>
      <c r="P86" s="279"/>
      <c r="Q86" s="279" t="s">
        <v>208</v>
      </c>
      <c r="R86" s="279"/>
      <c r="S86" s="160"/>
      <c r="T86" s="279" t="s">
        <v>207</v>
      </c>
      <c r="U86" s="279"/>
      <c r="V86" s="279" t="s">
        <v>261</v>
      </c>
      <c r="W86" s="279"/>
      <c r="X86" s="279" t="s">
        <v>262</v>
      </c>
      <c r="Y86" s="279"/>
      <c r="Z86" s="279" t="s">
        <v>208</v>
      </c>
      <c r="AA86" s="279"/>
      <c r="AB86" s="279" t="s">
        <v>206</v>
      </c>
      <c r="AC86" s="279"/>
      <c r="AD86" s="279" t="s">
        <v>207</v>
      </c>
      <c r="AE86" s="279"/>
      <c r="AF86" s="229"/>
      <c r="AG86" s="279" t="s">
        <v>262</v>
      </c>
      <c r="AH86" s="279"/>
      <c r="AI86" s="279" t="s">
        <v>208</v>
      </c>
      <c r="AJ86" s="279"/>
      <c r="AK86" s="171"/>
    </row>
    <row r="87" spans="1:37">
      <c r="A87" s="166">
        <v>1</v>
      </c>
      <c r="B87" s="158" t="s">
        <v>212</v>
      </c>
      <c r="C87" s="266">
        <v>19.11</v>
      </c>
      <c r="D87" s="266"/>
      <c r="E87" s="266">
        <v>0.56000000000000005</v>
      </c>
      <c r="F87" s="266"/>
      <c r="G87" s="265" t="s">
        <v>210</v>
      </c>
      <c r="H87" s="265"/>
      <c r="I87" s="265">
        <v>1</v>
      </c>
      <c r="J87" s="265"/>
      <c r="K87" s="266" t="s">
        <v>212</v>
      </c>
      <c r="L87" s="266"/>
      <c r="M87" s="266">
        <v>13.16</v>
      </c>
      <c r="N87" s="266"/>
      <c r="O87" s="266">
        <v>0.45</v>
      </c>
      <c r="P87" s="266"/>
      <c r="Q87" s="265" t="s">
        <v>210</v>
      </c>
      <c r="R87" s="265"/>
      <c r="S87" s="157"/>
      <c r="T87" s="266" t="s">
        <v>212</v>
      </c>
      <c r="U87" s="266"/>
      <c r="V87" s="266">
        <v>22.77</v>
      </c>
      <c r="W87" s="266"/>
      <c r="X87" s="266">
        <v>0.88</v>
      </c>
      <c r="Y87" s="266"/>
      <c r="Z87" s="265" t="s">
        <v>210</v>
      </c>
      <c r="AA87" s="265"/>
      <c r="AB87" s="265">
        <v>1</v>
      </c>
      <c r="AC87" s="265"/>
      <c r="AD87" s="266" t="s">
        <v>212</v>
      </c>
      <c r="AE87" s="266"/>
      <c r="AF87" s="228"/>
      <c r="AG87" s="266">
        <v>-0.47</v>
      </c>
      <c r="AH87" s="266"/>
      <c r="AI87" s="265" t="s">
        <v>210</v>
      </c>
      <c r="AJ87" s="265"/>
      <c r="AK87" s="171"/>
    </row>
    <row r="88" spans="1:37">
      <c r="A88" s="166">
        <v>2</v>
      </c>
      <c r="B88" s="158" t="s">
        <v>240</v>
      </c>
      <c r="C88" s="266">
        <v>15.72</v>
      </c>
      <c r="D88" s="266"/>
      <c r="E88" s="266">
        <v>0.08</v>
      </c>
      <c r="F88" s="266"/>
      <c r="G88" s="265" t="s">
        <v>210</v>
      </c>
      <c r="H88" s="265"/>
      <c r="I88" s="265">
        <v>2</v>
      </c>
      <c r="J88" s="265"/>
      <c r="K88" s="266" t="s">
        <v>231</v>
      </c>
      <c r="L88" s="266"/>
      <c r="M88" s="266">
        <v>3.64</v>
      </c>
      <c r="N88" s="266"/>
      <c r="O88" s="266">
        <v>7.0000000000000007E-2</v>
      </c>
      <c r="P88" s="266"/>
      <c r="Q88" s="265" t="s">
        <v>214</v>
      </c>
      <c r="R88" s="265"/>
      <c r="S88" s="157"/>
      <c r="T88" s="266" t="s">
        <v>211</v>
      </c>
      <c r="U88" s="266"/>
      <c r="V88" s="266">
        <v>3.07</v>
      </c>
      <c r="W88" s="266"/>
      <c r="X88" s="266">
        <v>0.17</v>
      </c>
      <c r="Y88" s="266"/>
      <c r="Z88" s="265" t="s">
        <v>210</v>
      </c>
      <c r="AA88" s="265"/>
      <c r="AB88" s="265">
        <v>2</v>
      </c>
      <c r="AC88" s="265"/>
      <c r="AD88" s="266" t="s">
        <v>209</v>
      </c>
      <c r="AE88" s="266"/>
      <c r="AF88" s="228"/>
      <c r="AG88" s="266">
        <v>-0.05</v>
      </c>
      <c r="AH88" s="266"/>
      <c r="AI88" s="265" t="s">
        <v>210</v>
      </c>
      <c r="AJ88" s="265"/>
      <c r="AK88" s="171"/>
    </row>
    <row r="89" spans="1:37">
      <c r="A89" s="166">
        <v>3</v>
      </c>
      <c r="B89" s="158" t="s">
        <v>220</v>
      </c>
      <c r="C89" s="266">
        <v>2.3199999999999998</v>
      </c>
      <c r="D89" s="266"/>
      <c r="E89" s="266">
        <v>0.05</v>
      </c>
      <c r="F89" s="266"/>
      <c r="G89" s="265" t="s">
        <v>214</v>
      </c>
      <c r="H89" s="265"/>
      <c r="I89" s="265">
        <v>3</v>
      </c>
      <c r="J89" s="265"/>
      <c r="K89" s="266" t="s">
        <v>213</v>
      </c>
      <c r="L89" s="266"/>
      <c r="M89" s="266">
        <v>1.95</v>
      </c>
      <c r="N89" s="266"/>
      <c r="O89" s="266">
        <v>0.05</v>
      </c>
      <c r="P89" s="266"/>
      <c r="Q89" s="265" t="s">
        <v>214</v>
      </c>
      <c r="R89" s="265"/>
      <c r="S89" s="157"/>
      <c r="T89" s="266" t="s">
        <v>209</v>
      </c>
      <c r="U89" s="266"/>
      <c r="V89" s="266">
        <v>3.19</v>
      </c>
      <c r="W89" s="266"/>
      <c r="X89" s="266">
        <v>0.04</v>
      </c>
      <c r="Y89" s="266"/>
      <c r="Z89" s="265" t="s">
        <v>210</v>
      </c>
      <c r="AA89" s="265"/>
      <c r="AB89" s="265">
        <v>3</v>
      </c>
      <c r="AC89" s="265"/>
      <c r="AD89" s="266" t="s">
        <v>224</v>
      </c>
      <c r="AE89" s="266"/>
      <c r="AF89" s="228"/>
      <c r="AG89" s="266">
        <v>-0.04</v>
      </c>
      <c r="AH89" s="266"/>
      <c r="AI89" s="266" t="s">
        <v>219</v>
      </c>
      <c r="AJ89" s="266"/>
      <c r="AK89" s="171"/>
    </row>
    <row r="90" spans="1:37">
      <c r="A90" s="166">
        <v>4</v>
      </c>
      <c r="B90" s="158" t="s">
        <v>225</v>
      </c>
      <c r="C90" s="266">
        <v>2.44</v>
      </c>
      <c r="D90" s="266"/>
      <c r="E90" s="266">
        <v>0.04</v>
      </c>
      <c r="F90" s="266"/>
      <c r="G90" s="265" t="s">
        <v>214</v>
      </c>
      <c r="H90" s="265"/>
      <c r="I90" s="265">
        <v>4</v>
      </c>
      <c r="J90" s="265"/>
      <c r="K90" s="266" t="s">
        <v>217</v>
      </c>
      <c r="L90" s="266"/>
      <c r="M90" s="266">
        <v>4.08</v>
      </c>
      <c r="N90" s="266"/>
      <c r="O90" s="266">
        <v>0.04</v>
      </c>
      <c r="P90" s="266"/>
      <c r="Q90" s="265" t="s">
        <v>210</v>
      </c>
      <c r="R90" s="265"/>
      <c r="S90" s="157"/>
      <c r="T90" s="266" t="s">
        <v>231</v>
      </c>
      <c r="U90" s="266"/>
      <c r="V90" s="266">
        <v>1.61</v>
      </c>
      <c r="W90" s="266"/>
      <c r="X90" s="266">
        <v>0.03</v>
      </c>
      <c r="Y90" s="266"/>
      <c r="Z90" s="265" t="s">
        <v>214</v>
      </c>
      <c r="AA90" s="265"/>
      <c r="AB90" s="265">
        <v>4</v>
      </c>
      <c r="AC90" s="265"/>
      <c r="AD90" s="266" t="s">
        <v>240</v>
      </c>
      <c r="AE90" s="266"/>
      <c r="AF90" s="228"/>
      <c r="AG90" s="266">
        <v>-0.02</v>
      </c>
      <c r="AH90" s="266"/>
      <c r="AI90" s="265" t="s">
        <v>210</v>
      </c>
      <c r="AJ90" s="265"/>
      <c r="AK90" s="171"/>
    </row>
    <row r="91" spans="1:37">
      <c r="A91" s="166">
        <v>5</v>
      </c>
      <c r="B91" s="158" t="s">
        <v>231</v>
      </c>
      <c r="C91" s="266">
        <v>2.27</v>
      </c>
      <c r="D91" s="266"/>
      <c r="E91" s="266">
        <v>0.04</v>
      </c>
      <c r="F91" s="266"/>
      <c r="G91" s="265" t="s">
        <v>214</v>
      </c>
      <c r="H91" s="265"/>
      <c r="I91" s="265">
        <v>5</v>
      </c>
      <c r="J91" s="265"/>
      <c r="K91" s="266" t="s">
        <v>232</v>
      </c>
      <c r="L91" s="266"/>
      <c r="M91" s="266">
        <v>1.26</v>
      </c>
      <c r="N91" s="266"/>
      <c r="O91" s="266">
        <v>0.03</v>
      </c>
      <c r="P91" s="266"/>
      <c r="Q91" s="266" t="s">
        <v>219</v>
      </c>
      <c r="R91" s="266"/>
      <c r="S91" s="157"/>
      <c r="T91" s="266" t="s">
        <v>247</v>
      </c>
      <c r="U91" s="266"/>
      <c r="V91" s="266">
        <v>2.7</v>
      </c>
      <c r="W91" s="266"/>
      <c r="X91" s="266">
        <v>0.03</v>
      </c>
      <c r="Y91" s="266"/>
      <c r="Z91" s="265" t="s">
        <v>210</v>
      </c>
      <c r="AA91" s="265"/>
      <c r="AB91" s="265">
        <v>5</v>
      </c>
      <c r="AC91" s="265"/>
      <c r="AD91" s="266" t="s">
        <v>243</v>
      </c>
      <c r="AE91" s="266"/>
      <c r="AF91" s="228"/>
      <c r="AG91" s="266">
        <v>-0.02</v>
      </c>
      <c r="AH91" s="266"/>
      <c r="AI91" s="265" t="s">
        <v>210</v>
      </c>
      <c r="AJ91" s="265"/>
      <c r="AK91" s="171"/>
    </row>
    <row r="92" spans="1:37">
      <c r="A92" s="166">
        <v>6</v>
      </c>
      <c r="B92" s="158" t="s">
        <v>211</v>
      </c>
      <c r="C92" s="266">
        <v>0.67</v>
      </c>
      <c r="D92" s="266"/>
      <c r="E92" s="266">
        <v>0.04</v>
      </c>
      <c r="F92" s="266"/>
      <c r="G92" s="265" t="s">
        <v>210</v>
      </c>
      <c r="H92" s="265"/>
      <c r="I92" s="265">
        <v>6</v>
      </c>
      <c r="J92" s="265"/>
      <c r="K92" s="266" t="s">
        <v>254</v>
      </c>
      <c r="L92" s="266"/>
      <c r="M92" s="266">
        <v>15.17</v>
      </c>
      <c r="N92" s="266"/>
      <c r="O92" s="266">
        <v>0.02</v>
      </c>
      <c r="P92" s="266"/>
      <c r="Q92" s="265" t="s">
        <v>210</v>
      </c>
      <c r="R92" s="265"/>
      <c r="S92" s="157"/>
      <c r="T92" s="266" t="s">
        <v>220</v>
      </c>
      <c r="U92" s="266"/>
      <c r="V92" s="266">
        <v>0.94</v>
      </c>
      <c r="W92" s="266"/>
      <c r="X92" s="266">
        <v>0.02</v>
      </c>
      <c r="Y92" s="266"/>
      <c r="Z92" s="265" t="s">
        <v>214</v>
      </c>
      <c r="AA92" s="265"/>
      <c r="AB92" s="265">
        <v>6</v>
      </c>
      <c r="AC92" s="265"/>
      <c r="AD92" s="266" t="s">
        <v>247</v>
      </c>
      <c r="AE92" s="266"/>
      <c r="AF92" s="228"/>
      <c r="AG92" s="266">
        <v>-0.02</v>
      </c>
      <c r="AH92" s="266"/>
      <c r="AI92" s="265" t="s">
        <v>210</v>
      </c>
      <c r="AJ92" s="265"/>
      <c r="AK92" s="171"/>
    </row>
    <row r="93" spans="1:37">
      <c r="A93" s="166">
        <v>7</v>
      </c>
      <c r="B93" s="158" t="s">
        <v>235</v>
      </c>
      <c r="C93" s="266">
        <v>21.33</v>
      </c>
      <c r="D93" s="266"/>
      <c r="E93" s="266">
        <v>0.02</v>
      </c>
      <c r="F93" s="266"/>
      <c r="G93" s="265" t="s">
        <v>210</v>
      </c>
      <c r="H93" s="265"/>
      <c r="I93" s="265">
        <v>7</v>
      </c>
      <c r="J93" s="265"/>
      <c r="K93" s="266" t="s">
        <v>211</v>
      </c>
      <c r="L93" s="266"/>
      <c r="M93" s="266">
        <v>0.31</v>
      </c>
      <c r="N93" s="266"/>
      <c r="O93" s="266">
        <v>0.02</v>
      </c>
      <c r="P93" s="266"/>
      <c r="Q93" s="265" t="s">
        <v>210</v>
      </c>
      <c r="R93" s="265"/>
      <c r="S93" s="157"/>
      <c r="T93" s="266" t="s">
        <v>235</v>
      </c>
      <c r="U93" s="266"/>
      <c r="V93" s="266">
        <v>14.37</v>
      </c>
      <c r="W93" s="266"/>
      <c r="X93" s="266">
        <v>0.02</v>
      </c>
      <c r="Y93" s="266"/>
      <c r="Z93" s="265" t="s">
        <v>210</v>
      </c>
      <c r="AA93" s="265"/>
      <c r="AB93" s="265">
        <v>7</v>
      </c>
      <c r="AC93" s="265"/>
      <c r="AD93" s="266" t="s">
        <v>234</v>
      </c>
      <c r="AE93" s="266"/>
      <c r="AF93" s="228"/>
      <c r="AG93" s="266">
        <v>-0.01</v>
      </c>
      <c r="AH93" s="266"/>
      <c r="AI93" s="265" t="s">
        <v>210</v>
      </c>
      <c r="AJ93" s="265"/>
      <c r="AK93" s="171"/>
    </row>
    <row r="94" spans="1:37">
      <c r="A94" s="166">
        <v>8</v>
      </c>
      <c r="B94" s="158" t="s">
        <v>255</v>
      </c>
      <c r="C94" s="266">
        <v>15.53</v>
      </c>
      <c r="D94" s="266"/>
      <c r="E94" s="266">
        <v>0.02</v>
      </c>
      <c r="F94" s="266"/>
      <c r="G94" s="265" t="s">
        <v>210</v>
      </c>
      <c r="H94" s="265"/>
      <c r="I94" s="265">
        <v>8</v>
      </c>
      <c r="J94" s="265"/>
      <c r="K94" s="266" t="s">
        <v>247</v>
      </c>
      <c r="L94" s="266"/>
      <c r="M94" s="266">
        <v>1.57</v>
      </c>
      <c r="N94" s="266"/>
      <c r="O94" s="266">
        <v>0.02</v>
      </c>
      <c r="P94" s="266"/>
      <c r="Q94" s="265" t="s">
        <v>210</v>
      </c>
      <c r="R94" s="265"/>
      <c r="S94" s="157"/>
      <c r="T94" s="266" t="s">
        <v>256</v>
      </c>
      <c r="U94" s="266"/>
      <c r="V94" s="266">
        <v>4.51</v>
      </c>
      <c r="W94" s="266"/>
      <c r="X94" s="266">
        <v>0.01</v>
      </c>
      <c r="Y94" s="266"/>
      <c r="Z94" s="266" t="s">
        <v>219</v>
      </c>
      <c r="AA94" s="266"/>
      <c r="AB94" s="265">
        <v>8</v>
      </c>
      <c r="AC94" s="265"/>
      <c r="AD94" s="266" t="s">
        <v>239</v>
      </c>
      <c r="AE94" s="266"/>
      <c r="AF94" s="228"/>
      <c r="AG94" s="266">
        <v>-0.01</v>
      </c>
      <c r="AH94" s="266"/>
      <c r="AI94" s="265" t="s">
        <v>210</v>
      </c>
      <c r="AJ94" s="265"/>
      <c r="AK94" s="171"/>
    </row>
    <row r="95" spans="1:37">
      <c r="A95" s="166">
        <v>9</v>
      </c>
      <c r="B95" s="158" t="s">
        <v>250</v>
      </c>
      <c r="C95" s="266">
        <v>0.6</v>
      </c>
      <c r="D95" s="266"/>
      <c r="E95" s="266">
        <v>0.02</v>
      </c>
      <c r="F95" s="266"/>
      <c r="G95" s="266" t="s">
        <v>219</v>
      </c>
      <c r="H95" s="266"/>
      <c r="I95" s="265">
        <v>9</v>
      </c>
      <c r="J95" s="265"/>
      <c r="K95" s="266" t="s">
        <v>257</v>
      </c>
      <c r="L95" s="266"/>
      <c r="M95" s="266">
        <v>5.45</v>
      </c>
      <c r="N95" s="266"/>
      <c r="O95" s="266">
        <v>0.01</v>
      </c>
      <c r="P95" s="266"/>
      <c r="Q95" s="266" t="s">
        <v>219</v>
      </c>
      <c r="R95" s="266"/>
      <c r="S95" s="157"/>
      <c r="T95" s="266" t="s">
        <v>227</v>
      </c>
      <c r="U95" s="266"/>
      <c r="V95" s="266">
        <v>1.19</v>
      </c>
      <c r="W95" s="266"/>
      <c r="X95" s="266">
        <v>0.01</v>
      </c>
      <c r="Y95" s="266"/>
      <c r="Z95" s="265" t="s">
        <v>214</v>
      </c>
      <c r="AA95" s="265"/>
      <c r="AB95" s="265">
        <v>9</v>
      </c>
      <c r="AC95" s="265"/>
      <c r="AD95" s="266" t="s">
        <v>258</v>
      </c>
      <c r="AE95" s="266"/>
      <c r="AF95" s="228"/>
      <c r="AG95" s="266">
        <v>-0.01</v>
      </c>
      <c r="AH95" s="266"/>
      <c r="AI95" s="266" t="s">
        <v>219</v>
      </c>
      <c r="AJ95" s="266"/>
      <c r="AK95" s="171"/>
    </row>
    <row r="96" spans="1:37" ht="15" thickBot="1">
      <c r="A96" s="172">
        <v>10</v>
      </c>
      <c r="B96" s="173" t="s">
        <v>259</v>
      </c>
      <c r="C96" s="291">
        <v>4.9400000000000004</v>
      </c>
      <c r="D96" s="291"/>
      <c r="E96" s="291">
        <v>0.02</v>
      </c>
      <c r="F96" s="291"/>
      <c r="G96" s="290" t="s">
        <v>210</v>
      </c>
      <c r="H96" s="290"/>
      <c r="I96" s="291">
        <v>10</v>
      </c>
      <c r="J96" s="291"/>
      <c r="K96" s="291" t="s">
        <v>234</v>
      </c>
      <c r="L96" s="291"/>
      <c r="M96" s="291">
        <v>6.72</v>
      </c>
      <c r="N96" s="291"/>
      <c r="O96" s="291">
        <v>0.01</v>
      </c>
      <c r="P96" s="291"/>
      <c r="Q96" s="290" t="s">
        <v>210</v>
      </c>
      <c r="R96" s="290"/>
      <c r="S96" s="174"/>
      <c r="T96" s="291" t="s">
        <v>260</v>
      </c>
      <c r="U96" s="291"/>
      <c r="V96" s="291">
        <v>28.78</v>
      </c>
      <c r="W96" s="291"/>
      <c r="X96" s="291">
        <v>0.01</v>
      </c>
      <c r="Y96" s="291"/>
      <c r="Z96" s="290" t="s">
        <v>210</v>
      </c>
      <c r="AA96" s="290"/>
      <c r="AB96" s="291">
        <v>10</v>
      </c>
      <c r="AC96" s="291"/>
      <c r="AD96" s="291" t="s">
        <v>254</v>
      </c>
      <c r="AE96" s="291"/>
      <c r="AF96" s="231"/>
      <c r="AG96" s="291">
        <v>-0.01</v>
      </c>
      <c r="AH96" s="291"/>
      <c r="AI96" s="290" t="s">
        <v>210</v>
      </c>
      <c r="AJ96" s="290"/>
      <c r="AK96" s="175"/>
    </row>
    <row r="97" spans="40:40" ht="15" thickTop="1"/>
    <row r="98" spans="40:40">
      <c r="AN98">
        <f>85*21000</f>
        <v>1785000</v>
      </c>
    </row>
    <row r="99" spans="40:40">
      <c r="AN99">
        <f>80*31000</f>
        <v>2480000</v>
      </c>
    </row>
    <row r="100" spans="40:40">
      <c r="AN100">
        <f>SUM(AN98:AN99)</f>
        <v>4265000</v>
      </c>
    </row>
  </sheetData>
  <mergeCells count="824">
    <mergeCell ref="AH53:AI53"/>
    <mergeCell ref="AJ53:AK53"/>
    <mergeCell ref="L54:M54"/>
    <mergeCell ref="P54:Q54"/>
    <mergeCell ref="U54:V54"/>
    <mergeCell ref="W54:X54"/>
    <mergeCell ref="Y54:Z54"/>
    <mergeCell ref="AA54:AB54"/>
    <mergeCell ref="AC54:AD54"/>
    <mergeCell ref="AF54:AG54"/>
    <mergeCell ref="AH54:AI54"/>
    <mergeCell ref="AJ54:AK54"/>
    <mergeCell ref="J53:K53"/>
    <mergeCell ref="L53:M53"/>
    <mergeCell ref="P53:Q53"/>
    <mergeCell ref="U53:V53"/>
    <mergeCell ref="W53:X53"/>
    <mergeCell ref="Y53:Z53"/>
    <mergeCell ref="AA53:AB53"/>
    <mergeCell ref="AC53:AD53"/>
    <mergeCell ref="AF53:AG53"/>
    <mergeCell ref="AF51:AG51"/>
    <mergeCell ref="AH51:AI51"/>
    <mergeCell ref="AJ51:AK51"/>
    <mergeCell ref="J52:K52"/>
    <mergeCell ref="L52:M52"/>
    <mergeCell ref="P52:Q52"/>
    <mergeCell ref="U52:V52"/>
    <mergeCell ref="W52:X52"/>
    <mergeCell ref="Y52:Z52"/>
    <mergeCell ref="AA52:AB52"/>
    <mergeCell ref="AC52:AD52"/>
    <mergeCell ref="AF52:AG52"/>
    <mergeCell ref="AH52:AI52"/>
    <mergeCell ref="AJ52:AK52"/>
    <mergeCell ref="J51:K51"/>
    <mergeCell ref="L51:M51"/>
    <mergeCell ref="P51:Q51"/>
    <mergeCell ref="U51:V51"/>
    <mergeCell ref="W51:X51"/>
    <mergeCell ref="Y51:Z51"/>
    <mergeCell ref="AA51:AB51"/>
    <mergeCell ref="AC51:AD51"/>
    <mergeCell ref="AF49:AG49"/>
    <mergeCell ref="AH49:AI49"/>
    <mergeCell ref="AJ49:AK49"/>
    <mergeCell ref="J50:K50"/>
    <mergeCell ref="L50:M50"/>
    <mergeCell ref="P50:Q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J49:K49"/>
    <mergeCell ref="L49:M49"/>
    <mergeCell ref="P49:Q49"/>
    <mergeCell ref="U49:V49"/>
    <mergeCell ref="W49:X49"/>
    <mergeCell ref="Y49:Z49"/>
    <mergeCell ref="AA49:AB49"/>
    <mergeCell ref="AC49:AD49"/>
    <mergeCell ref="AF47:AG47"/>
    <mergeCell ref="AH47:AI47"/>
    <mergeCell ref="AJ47:AK47"/>
    <mergeCell ref="J48:K48"/>
    <mergeCell ref="L48:M48"/>
    <mergeCell ref="P48:Q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J47:K47"/>
    <mergeCell ref="L47:M47"/>
    <mergeCell ref="P47:Q47"/>
    <mergeCell ref="U47:V47"/>
    <mergeCell ref="W47:X47"/>
    <mergeCell ref="Y47:Z47"/>
    <mergeCell ref="AA47:AB47"/>
    <mergeCell ref="AC47:AD47"/>
    <mergeCell ref="AF45:AG45"/>
    <mergeCell ref="AH45:AI45"/>
    <mergeCell ref="AJ45:AK45"/>
    <mergeCell ref="J46:K46"/>
    <mergeCell ref="L46:M46"/>
    <mergeCell ref="P46:Q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J45:K45"/>
    <mergeCell ref="L45:M45"/>
    <mergeCell ref="P45:Q45"/>
    <mergeCell ref="U45:V45"/>
    <mergeCell ref="W45:X45"/>
    <mergeCell ref="Y45:Z45"/>
    <mergeCell ref="AA45:AB45"/>
    <mergeCell ref="AC45:AD45"/>
    <mergeCell ref="A41:AJ41"/>
    <mergeCell ref="A43:I43"/>
    <mergeCell ref="J43:R43"/>
    <mergeCell ref="S43:AB43"/>
    <mergeCell ref="AC43:AK43"/>
    <mergeCell ref="B44:C44"/>
    <mergeCell ref="D44:E44"/>
    <mergeCell ref="F44:G44"/>
    <mergeCell ref="H44:I44"/>
    <mergeCell ref="J44:K44"/>
    <mergeCell ref="L44:M44"/>
    <mergeCell ref="N44:O44"/>
    <mergeCell ref="P44:Q44"/>
    <mergeCell ref="S44:T44"/>
    <mergeCell ref="U44:V44"/>
    <mergeCell ref="W44:X44"/>
    <mergeCell ref="Y44:Z44"/>
    <mergeCell ref="AA44:AB44"/>
    <mergeCell ref="AC44:AD44"/>
    <mergeCell ref="AF44:AG44"/>
    <mergeCell ref="AH44:AI44"/>
    <mergeCell ref="AJ44:AK44"/>
    <mergeCell ref="C96:D96"/>
    <mergeCell ref="E96:F96"/>
    <mergeCell ref="G96:H96"/>
    <mergeCell ref="I96:J96"/>
    <mergeCell ref="K96:L96"/>
    <mergeCell ref="M96:N96"/>
    <mergeCell ref="T95:U95"/>
    <mergeCell ref="V95:W95"/>
    <mergeCell ref="X95:Y95"/>
    <mergeCell ref="C95:D95"/>
    <mergeCell ref="E95:F95"/>
    <mergeCell ref="G95:H95"/>
    <mergeCell ref="I95:J95"/>
    <mergeCell ref="K95:L95"/>
    <mergeCell ref="M95:N95"/>
    <mergeCell ref="O95:P95"/>
    <mergeCell ref="Q95:R95"/>
    <mergeCell ref="Z96:AA96"/>
    <mergeCell ref="AB96:AC96"/>
    <mergeCell ref="AD96:AE96"/>
    <mergeCell ref="AG96:AH96"/>
    <mergeCell ref="AI96:AJ96"/>
    <mergeCell ref="O96:P96"/>
    <mergeCell ref="Q96:R96"/>
    <mergeCell ref="T96:U96"/>
    <mergeCell ref="V96:W96"/>
    <mergeCell ref="X96:Y96"/>
    <mergeCell ref="A57:AJ57"/>
    <mergeCell ref="Z95:AA95"/>
    <mergeCell ref="AB95:AC95"/>
    <mergeCell ref="AD95:AE95"/>
    <mergeCell ref="V94:W94"/>
    <mergeCell ref="X94:Y94"/>
    <mergeCell ref="Z94:AA94"/>
    <mergeCell ref="AB94:AC94"/>
    <mergeCell ref="AD94:AE94"/>
    <mergeCell ref="AG94:AH94"/>
    <mergeCell ref="AI94:AJ94"/>
    <mergeCell ref="AG95:AH95"/>
    <mergeCell ref="AI95:AJ95"/>
    <mergeCell ref="C94:D94"/>
    <mergeCell ref="E94:F94"/>
    <mergeCell ref="G94:H94"/>
    <mergeCell ref="I94:J94"/>
    <mergeCell ref="K94:L94"/>
    <mergeCell ref="M94:N94"/>
    <mergeCell ref="O94:P94"/>
    <mergeCell ref="Q94:R94"/>
    <mergeCell ref="T93:U93"/>
    <mergeCell ref="T94:U94"/>
    <mergeCell ref="V93:W93"/>
    <mergeCell ref="X93:Y93"/>
    <mergeCell ref="Z93:AA93"/>
    <mergeCell ref="AB93:AC93"/>
    <mergeCell ref="AD93:AE93"/>
    <mergeCell ref="AG93:AH93"/>
    <mergeCell ref="AI93:AJ93"/>
    <mergeCell ref="C93:D93"/>
    <mergeCell ref="E93:F93"/>
    <mergeCell ref="G93:H93"/>
    <mergeCell ref="I93:J93"/>
    <mergeCell ref="K93:L93"/>
    <mergeCell ref="M93:N93"/>
    <mergeCell ref="O93:P93"/>
    <mergeCell ref="Q93:R93"/>
    <mergeCell ref="T91:U91"/>
    <mergeCell ref="T92:U92"/>
    <mergeCell ref="V92:W92"/>
    <mergeCell ref="X92:Y92"/>
    <mergeCell ref="Z92:AA92"/>
    <mergeCell ref="AB92:AC92"/>
    <mergeCell ref="AD92:AE92"/>
    <mergeCell ref="AG92:AH92"/>
    <mergeCell ref="AI92:AJ92"/>
    <mergeCell ref="C91:D91"/>
    <mergeCell ref="E91:F91"/>
    <mergeCell ref="G91:H91"/>
    <mergeCell ref="I91:J91"/>
    <mergeCell ref="K91:L91"/>
    <mergeCell ref="M91:N91"/>
    <mergeCell ref="O91:P91"/>
    <mergeCell ref="Q91:R91"/>
    <mergeCell ref="C92:D92"/>
    <mergeCell ref="E92:F92"/>
    <mergeCell ref="G92:H92"/>
    <mergeCell ref="I92:J92"/>
    <mergeCell ref="K92:L92"/>
    <mergeCell ref="M92:N92"/>
    <mergeCell ref="O92:P92"/>
    <mergeCell ref="Q92:R92"/>
    <mergeCell ref="V90:W90"/>
    <mergeCell ref="X90:Y90"/>
    <mergeCell ref="Z90:AA90"/>
    <mergeCell ref="AB90:AC90"/>
    <mergeCell ref="AD90:AE90"/>
    <mergeCell ref="AG90:AH90"/>
    <mergeCell ref="AI90:AJ90"/>
    <mergeCell ref="V91:W91"/>
    <mergeCell ref="X91:Y91"/>
    <mergeCell ref="Z91:AA91"/>
    <mergeCell ref="AB91:AC91"/>
    <mergeCell ref="AD91:AE91"/>
    <mergeCell ref="AG91:AH91"/>
    <mergeCell ref="AI91:AJ91"/>
    <mergeCell ref="C90:D90"/>
    <mergeCell ref="E90:F90"/>
    <mergeCell ref="G90:H90"/>
    <mergeCell ref="I90:J90"/>
    <mergeCell ref="K90:L90"/>
    <mergeCell ref="M90:N90"/>
    <mergeCell ref="O90:P90"/>
    <mergeCell ref="Q90:R90"/>
    <mergeCell ref="T89:U89"/>
    <mergeCell ref="T90:U90"/>
    <mergeCell ref="AI89:AJ89"/>
    <mergeCell ref="C89:D89"/>
    <mergeCell ref="E89:F89"/>
    <mergeCell ref="G89:H89"/>
    <mergeCell ref="I89:J89"/>
    <mergeCell ref="K89:L89"/>
    <mergeCell ref="M89:N89"/>
    <mergeCell ref="O89:P89"/>
    <mergeCell ref="Q89:R89"/>
    <mergeCell ref="AD88:AE88"/>
    <mergeCell ref="AG88:AH88"/>
    <mergeCell ref="V87:W87"/>
    <mergeCell ref="X87:Y87"/>
    <mergeCell ref="Z87:AA87"/>
    <mergeCell ref="AB87:AC87"/>
    <mergeCell ref="AD87:AE87"/>
    <mergeCell ref="AG87:AH87"/>
    <mergeCell ref="V89:W89"/>
    <mergeCell ref="X89:Y89"/>
    <mergeCell ref="Z89:AA89"/>
    <mergeCell ref="AB89:AC89"/>
    <mergeCell ref="AD89:AE89"/>
    <mergeCell ref="AG89:AH89"/>
    <mergeCell ref="AI87:AJ87"/>
    <mergeCell ref="C88:D88"/>
    <mergeCell ref="E88:F88"/>
    <mergeCell ref="G88:H88"/>
    <mergeCell ref="I88:J88"/>
    <mergeCell ref="K88:L88"/>
    <mergeCell ref="M88:N88"/>
    <mergeCell ref="O88:P88"/>
    <mergeCell ref="Q88:R88"/>
    <mergeCell ref="AI88:AJ88"/>
    <mergeCell ref="C87:D87"/>
    <mergeCell ref="E87:F87"/>
    <mergeCell ref="G87:H87"/>
    <mergeCell ref="I87:J87"/>
    <mergeCell ref="K87:L87"/>
    <mergeCell ref="M87:N87"/>
    <mergeCell ref="O87:P87"/>
    <mergeCell ref="Q87:R87"/>
    <mergeCell ref="T87:U87"/>
    <mergeCell ref="T88:U88"/>
    <mergeCell ref="V88:W88"/>
    <mergeCell ref="X88:Y88"/>
    <mergeCell ref="Z88:AA88"/>
    <mergeCell ref="AB88:AC88"/>
    <mergeCell ref="A85:H85"/>
    <mergeCell ref="I85:R85"/>
    <mergeCell ref="S85:AA85"/>
    <mergeCell ref="AB85:AJ85"/>
    <mergeCell ref="W83:X83"/>
    <mergeCell ref="Y83:Z83"/>
    <mergeCell ref="AA83:AB83"/>
    <mergeCell ref="AC83:AD83"/>
    <mergeCell ref="C86:D86"/>
    <mergeCell ref="E86:F86"/>
    <mergeCell ref="G86:H86"/>
    <mergeCell ref="I86:J86"/>
    <mergeCell ref="K86:L86"/>
    <mergeCell ref="M86:N86"/>
    <mergeCell ref="O86:P86"/>
    <mergeCell ref="Q86:R86"/>
    <mergeCell ref="T86:U86"/>
    <mergeCell ref="V86:W86"/>
    <mergeCell ref="X86:Y86"/>
    <mergeCell ref="Z86:AA86"/>
    <mergeCell ref="AB86:AC86"/>
    <mergeCell ref="AD86:AE86"/>
    <mergeCell ref="AI86:AJ86"/>
    <mergeCell ref="AG86:AH86"/>
    <mergeCell ref="AH83:AI83"/>
    <mergeCell ref="AJ83:AK83"/>
    <mergeCell ref="S82:T82"/>
    <mergeCell ref="U82:V82"/>
    <mergeCell ref="W82:X82"/>
    <mergeCell ref="Y82:Z82"/>
    <mergeCell ref="AA82:AB82"/>
    <mergeCell ref="AC82:AD82"/>
    <mergeCell ref="AF82:AG82"/>
    <mergeCell ref="AH82:AI82"/>
    <mergeCell ref="B83:C83"/>
    <mergeCell ref="D83:E83"/>
    <mergeCell ref="F83:G83"/>
    <mergeCell ref="H83:I83"/>
    <mergeCell ref="J83:K83"/>
    <mergeCell ref="AF83:AG83"/>
    <mergeCell ref="L83:M83"/>
    <mergeCell ref="N83:O83"/>
    <mergeCell ref="P83:Q83"/>
    <mergeCell ref="S83:T83"/>
    <mergeCell ref="U83:V83"/>
    <mergeCell ref="B82:C82"/>
    <mergeCell ref="D82:E82"/>
    <mergeCell ref="F82:G82"/>
    <mergeCell ref="H82:I82"/>
    <mergeCell ref="J82:K82"/>
    <mergeCell ref="L82:M82"/>
    <mergeCell ref="N82:O82"/>
    <mergeCell ref="P82:Q82"/>
    <mergeCell ref="AJ80:AK80"/>
    <mergeCell ref="B81:C81"/>
    <mergeCell ref="D81:E81"/>
    <mergeCell ref="F81:G81"/>
    <mergeCell ref="H81:I81"/>
    <mergeCell ref="J81:K81"/>
    <mergeCell ref="L81:M81"/>
    <mergeCell ref="N81:O81"/>
    <mergeCell ref="P81:Q81"/>
    <mergeCell ref="S81:T81"/>
    <mergeCell ref="U81:V81"/>
    <mergeCell ref="W81:X81"/>
    <mergeCell ref="Y81:Z81"/>
    <mergeCell ref="AA81:AB81"/>
    <mergeCell ref="AC81:AD81"/>
    <mergeCell ref="AJ82:AK82"/>
    <mergeCell ref="AF81:AG81"/>
    <mergeCell ref="AH81:AI81"/>
    <mergeCell ref="AJ81:AK81"/>
    <mergeCell ref="S80:T80"/>
    <mergeCell ref="U80:V80"/>
    <mergeCell ref="W80:X80"/>
    <mergeCell ref="Y80:Z80"/>
    <mergeCell ref="AA80:AB80"/>
    <mergeCell ref="AC80:AD80"/>
    <mergeCell ref="AF80:AG80"/>
    <mergeCell ref="AH80:AI80"/>
    <mergeCell ref="B80:C80"/>
    <mergeCell ref="D80:E80"/>
    <mergeCell ref="F80:G80"/>
    <mergeCell ref="H80:I80"/>
    <mergeCell ref="J80:K80"/>
    <mergeCell ref="L80:M80"/>
    <mergeCell ref="N80:O80"/>
    <mergeCell ref="P80:Q80"/>
    <mergeCell ref="AJ78:AK78"/>
    <mergeCell ref="B79:C79"/>
    <mergeCell ref="D79:E79"/>
    <mergeCell ref="F79:G79"/>
    <mergeCell ref="H79:I79"/>
    <mergeCell ref="J79:K79"/>
    <mergeCell ref="L79:M79"/>
    <mergeCell ref="N79:O79"/>
    <mergeCell ref="P79:Q79"/>
    <mergeCell ref="S79:T79"/>
    <mergeCell ref="U79:V79"/>
    <mergeCell ref="W79:X79"/>
    <mergeCell ref="Y79:Z79"/>
    <mergeCell ref="AA79:AB79"/>
    <mergeCell ref="AC79:AD79"/>
    <mergeCell ref="AF79:AG79"/>
    <mergeCell ref="AH79:AI79"/>
    <mergeCell ref="AJ79:AK79"/>
    <mergeCell ref="S78:T78"/>
    <mergeCell ref="U78:V78"/>
    <mergeCell ref="W78:X78"/>
    <mergeCell ref="Y78:Z78"/>
    <mergeCell ref="AA78:AB78"/>
    <mergeCell ref="AC78:AD78"/>
    <mergeCell ref="AF78:AG78"/>
    <mergeCell ref="AH78:AI78"/>
    <mergeCell ref="B78:C78"/>
    <mergeCell ref="D78:E78"/>
    <mergeCell ref="F78:G78"/>
    <mergeCell ref="H78:I78"/>
    <mergeCell ref="J78:K78"/>
    <mergeCell ref="L78:M78"/>
    <mergeCell ref="N78:O78"/>
    <mergeCell ref="P78:Q78"/>
    <mergeCell ref="AJ76:AK76"/>
    <mergeCell ref="B77:C77"/>
    <mergeCell ref="D77:E77"/>
    <mergeCell ref="F77:G77"/>
    <mergeCell ref="H77:I77"/>
    <mergeCell ref="J77:K77"/>
    <mergeCell ref="L77:M77"/>
    <mergeCell ref="N77:O77"/>
    <mergeCell ref="P77:Q77"/>
    <mergeCell ref="S77:T77"/>
    <mergeCell ref="U77:V77"/>
    <mergeCell ref="W77:X77"/>
    <mergeCell ref="Y77:Z77"/>
    <mergeCell ref="AA77:AB77"/>
    <mergeCell ref="AC77:AD77"/>
    <mergeCell ref="AF77:AG77"/>
    <mergeCell ref="AH77:AI77"/>
    <mergeCell ref="AJ77:AK77"/>
    <mergeCell ref="S76:T76"/>
    <mergeCell ref="U76:V76"/>
    <mergeCell ref="W76:X76"/>
    <mergeCell ref="Y76:Z76"/>
    <mergeCell ref="AA76:AB76"/>
    <mergeCell ref="AC76:AD76"/>
    <mergeCell ref="AF76:AG76"/>
    <mergeCell ref="AH76:AI76"/>
    <mergeCell ref="B76:C76"/>
    <mergeCell ref="D76:E76"/>
    <mergeCell ref="F76:G76"/>
    <mergeCell ref="H76:I76"/>
    <mergeCell ref="J76:K76"/>
    <mergeCell ref="L76:M76"/>
    <mergeCell ref="N76:O76"/>
    <mergeCell ref="P76:Q76"/>
    <mergeCell ref="AJ74:AK74"/>
    <mergeCell ref="B75:C75"/>
    <mergeCell ref="D75:E75"/>
    <mergeCell ref="F75:G75"/>
    <mergeCell ref="H75:I75"/>
    <mergeCell ref="J75:K75"/>
    <mergeCell ref="L75:M75"/>
    <mergeCell ref="N75:O75"/>
    <mergeCell ref="P75:Q75"/>
    <mergeCell ref="S75:T75"/>
    <mergeCell ref="U75:V75"/>
    <mergeCell ref="W75:X75"/>
    <mergeCell ref="Y75:Z75"/>
    <mergeCell ref="AA75:AB75"/>
    <mergeCell ref="AC75:AD75"/>
    <mergeCell ref="H74:I74"/>
    <mergeCell ref="A72:I72"/>
    <mergeCell ref="J72:R72"/>
    <mergeCell ref="AF75:AG75"/>
    <mergeCell ref="AH75:AI75"/>
    <mergeCell ref="AJ75:AK75"/>
    <mergeCell ref="S74:T74"/>
    <mergeCell ref="U74:V74"/>
    <mergeCell ref="W74:X74"/>
    <mergeCell ref="Y74:Z74"/>
    <mergeCell ref="AA74:AB74"/>
    <mergeCell ref="AC74:AD74"/>
    <mergeCell ref="AF74:AG74"/>
    <mergeCell ref="AH74:AI74"/>
    <mergeCell ref="U73:V73"/>
    <mergeCell ref="W73:X73"/>
    <mergeCell ref="Y73:Z73"/>
    <mergeCell ref="AA73:AB73"/>
    <mergeCell ref="AC73:AD73"/>
    <mergeCell ref="AF73:AG73"/>
    <mergeCell ref="AH73:AI73"/>
    <mergeCell ref="AJ73:AK73"/>
    <mergeCell ref="B74:C74"/>
    <mergeCell ref="D74:E74"/>
    <mergeCell ref="F74:G74"/>
    <mergeCell ref="J74:K74"/>
    <mergeCell ref="L74:M74"/>
    <mergeCell ref="N74:O74"/>
    <mergeCell ref="P74:Q74"/>
    <mergeCell ref="B73:C73"/>
    <mergeCell ref="D73:E73"/>
    <mergeCell ref="F73:G73"/>
    <mergeCell ref="H73:I73"/>
    <mergeCell ref="J73:K73"/>
    <mergeCell ref="L73:M73"/>
    <mergeCell ref="N73:O73"/>
    <mergeCell ref="P73:Q73"/>
    <mergeCell ref="S73:T73"/>
    <mergeCell ref="U70:V70"/>
    <mergeCell ref="W70:X70"/>
    <mergeCell ref="Y70:Z70"/>
    <mergeCell ref="AA70:AB70"/>
    <mergeCell ref="AC70:AD70"/>
    <mergeCell ref="AF70:AG70"/>
    <mergeCell ref="AH70:AI70"/>
    <mergeCell ref="AJ70:AK70"/>
    <mergeCell ref="S72:AB72"/>
    <mergeCell ref="AC72:AK72"/>
    <mergeCell ref="B70:C70"/>
    <mergeCell ref="D70:E70"/>
    <mergeCell ref="F70:G70"/>
    <mergeCell ref="H70:I70"/>
    <mergeCell ref="L70:M70"/>
    <mergeCell ref="S69:T69"/>
    <mergeCell ref="N70:O70"/>
    <mergeCell ref="P70:Q70"/>
    <mergeCell ref="S70:T70"/>
    <mergeCell ref="N69:O69"/>
    <mergeCell ref="P69:Q69"/>
    <mergeCell ref="B69:C69"/>
    <mergeCell ref="D69:E69"/>
    <mergeCell ref="F69:G69"/>
    <mergeCell ref="H69:I69"/>
    <mergeCell ref="J69:K69"/>
    <mergeCell ref="L69:M69"/>
    <mergeCell ref="B68:C68"/>
    <mergeCell ref="D68:E68"/>
    <mergeCell ref="F68:G68"/>
    <mergeCell ref="H68:I68"/>
    <mergeCell ref="J68:K68"/>
    <mergeCell ref="N68:O68"/>
    <mergeCell ref="P68:Q68"/>
    <mergeCell ref="S68:T68"/>
    <mergeCell ref="AJ68:AK68"/>
    <mergeCell ref="AF68:AG68"/>
    <mergeCell ref="AH68:AI68"/>
    <mergeCell ref="U68:V68"/>
    <mergeCell ref="Y68:Z68"/>
    <mergeCell ref="W68:X68"/>
    <mergeCell ref="AH67:AI67"/>
    <mergeCell ref="AJ67:AK67"/>
    <mergeCell ref="S67:T67"/>
    <mergeCell ref="U67:V67"/>
    <mergeCell ref="W67:X67"/>
    <mergeCell ref="Y67:Z67"/>
    <mergeCell ref="AA67:AB67"/>
    <mergeCell ref="L68:M68"/>
    <mergeCell ref="AA69:AB69"/>
    <mergeCell ref="AC69:AD69"/>
    <mergeCell ref="AA68:AB68"/>
    <mergeCell ref="AC68:AD68"/>
    <mergeCell ref="AC67:AD67"/>
    <mergeCell ref="AF69:AG69"/>
    <mergeCell ref="AH69:AI69"/>
    <mergeCell ref="AJ69:AK69"/>
    <mergeCell ref="U69:V69"/>
    <mergeCell ref="W69:X69"/>
    <mergeCell ref="Y69:Z69"/>
    <mergeCell ref="B67:C67"/>
    <mergeCell ref="D67:E67"/>
    <mergeCell ref="F67:G67"/>
    <mergeCell ref="H67:I67"/>
    <mergeCell ref="J67:K67"/>
    <mergeCell ref="L67:M67"/>
    <mergeCell ref="N67:O67"/>
    <mergeCell ref="P67:Q67"/>
    <mergeCell ref="AF67:AG67"/>
    <mergeCell ref="AJ65:AK65"/>
    <mergeCell ref="B66:C66"/>
    <mergeCell ref="D66:E66"/>
    <mergeCell ref="F66:G66"/>
    <mergeCell ref="H66:I66"/>
    <mergeCell ref="J66:K66"/>
    <mergeCell ref="L66:M66"/>
    <mergeCell ref="N66:O66"/>
    <mergeCell ref="P66:Q66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S65:T65"/>
    <mergeCell ref="U65:V65"/>
    <mergeCell ref="W65:X65"/>
    <mergeCell ref="Y65:Z65"/>
    <mergeCell ref="AA65:AB65"/>
    <mergeCell ref="AC65:AD65"/>
    <mergeCell ref="AJ66:AK66"/>
    <mergeCell ref="AF65:AG65"/>
    <mergeCell ref="AH65:AI65"/>
    <mergeCell ref="B65:C65"/>
    <mergeCell ref="D65:E65"/>
    <mergeCell ref="F65:G65"/>
    <mergeCell ref="H65:I65"/>
    <mergeCell ref="J65:K65"/>
    <mergeCell ref="L65:M65"/>
    <mergeCell ref="N65:O65"/>
    <mergeCell ref="P65:Q65"/>
    <mergeCell ref="AJ63:AK63"/>
    <mergeCell ref="B64:C64"/>
    <mergeCell ref="D64:E64"/>
    <mergeCell ref="F64:G64"/>
    <mergeCell ref="H64:I64"/>
    <mergeCell ref="J64:K64"/>
    <mergeCell ref="L64:M64"/>
    <mergeCell ref="N64:O64"/>
    <mergeCell ref="P64:Q64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AJ64:AK64"/>
    <mergeCell ref="S63:T63"/>
    <mergeCell ref="U63:V63"/>
    <mergeCell ref="W63:X63"/>
    <mergeCell ref="Y63:Z63"/>
    <mergeCell ref="AA63:AB63"/>
    <mergeCell ref="AC63:AD63"/>
    <mergeCell ref="AF63:AG63"/>
    <mergeCell ref="AH63:AI63"/>
    <mergeCell ref="B63:C63"/>
    <mergeCell ref="D63:E63"/>
    <mergeCell ref="F63:G63"/>
    <mergeCell ref="H63:I63"/>
    <mergeCell ref="J63:K63"/>
    <mergeCell ref="L63:M63"/>
    <mergeCell ref="N63:O63"/>
    <mergeCell ref="P63:Q63"/>
    <mergeCell ref="AJ61:AK61"/>
    <mergeCell ref="B62:C62"/>
    <mergeCell ref="D62:E62"/>
    <mergeCell ref="F62:G62"/>
    <mergeCell ref="H62:I62"/>
    <mergeCell ref="J62:K62"/>
    <mergeCell ref="L62:M62"/>
    <mergeCell ref="N62:O62"/>
    <mergeCell ref="P62:Q62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AJ62:AK62"/>
    <mergeCell ref="S61:T61"/>
    <mergeCell ref="U61:V61"/>
    <mergeCell ref="W61:X61"/>
    <mergeCell ref="Y61:Z61"/>
    <mergeCell ref="AA61:AB61"/>
    <mergeCell ref="AC61:AD61"/>
    <mergeCell ref="AF61:AG61"/>
    <mergeCell ref="AH61:AI61"/>
    <mergeCell ref="B61:C61"/>
    <mergeCell ref="D61:E61"/>
    <mergeCell ref="F61:G61"/>
    <mergeCell ref="H61:I61"/>
    <mergeCell ref="J61:K61"/>
    <mergeCell ref="L61:M61"/>
    <mergeCell ref="N61:O61"/>
    <mergeCell ref="P61:Q61"/>
    <mergeCell ref="A59:I59"/>
    <mergeCell ref="J59:R59"/>
    <mergeCell ref="S59:AB59"/>
    <mergeCell ref="AC59:AK59"/>
    <mergeCell ref="B60:C60"/>
    <mergeCell ref="D60:E60"/>
    <mergeCell ref="F60:G60"/>
    <mergeCell ref="H60:I60"/>
    <mergeCell ref="J60:K60"/>
    <mergeCell ref="L60:M60"/>
    <mergeCell ref="N60:O60"/>
    <mergeCell ref="P60:Q60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AJ60:AK60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10" sqref="A10:G16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294" t="s">
        <v>124</v>
      </c>
      <c r="B1" s="294"/>
      <c r="C1" s="294"/>
      <c r="D1" s="294"/>
      <c r="E1" s="294"/>
      <c r="F1" s="294"/>
      <c r="G1" s="294"/>
      <c r="H1" s="294"/>
      <c r="I1" s="294"/>
      <c r="J1" s="294"/>
    </row>
    <row r="3" spans="1:10">
      <c r="A3" s="292" t="s">
        <v>2</v>
      </c>
      <c r="B3" s="292" t="s">
        <v>114</v>
      </c>
      <c r="C3" s="296" t="s">
        <v>117</v>
      </c>
      <c r="D3" s="296"/>
      <c r="E3" s="296" t="s">
        <v>120</v>
      </c>
      <c r="F3" s="296"/>
      <c r="G3" s="296" t="s">
        <v>121</v>
      </c>
      <c r="H3" s="296"/>
      <c r="I3" s="296" t="s">
        <v>122</v>
      </c>
      <c r="J3" s="296"/>
    </row>
    <row r="4" spans="1:10">
      <c r="A4" s="293"/>
      <c r="B4" s="293"/>
      <c r="C4" s="38" t="s">
        <v>118</v>
      </c>
      <c r="D4" s="38" t="s">
        <v>119</v>
      </c>
      <c r="E4" s="38" t="s">
        <v>118</v>
      </c>
      <c r="F4" s="38" t="s">
        <v>119</v>
      </c>
      <c r="G4" s="38" t="s">
        <v>118</v>
      </c>
      <c r="H4" s="38" t="s">
        <v>119</v>
      </c>
      <c r="I4" s="38" t="s">
        <v>118</v>
      </c>
      <c r="J4" s="38" t="s">
        <v>119</v>
      </c>
    </row>
    <row r="5" spans="1:10" ht="26.25" customHeight="1">
      <c r="A5" s="36">
        <v>1</v>
      </c>
      <c r="B5" s="37" t="s">
        <v>123</v>
      </c>
      <c r="C5" s="1"/>
      <c r="D5" s="1"/>
      <c r="E5" s="1"/>
      <c r="F5" s="1"/>
      <c r="G5" s="1"/>
      <c r="H5" s="1"/>
      <c r="I5" s="1"/>
      <c r="J5" s="1"/>
    </row>
    <row r="6" spans="1:10" ht="24.75" customHeight="1">
      <c r="A6" s="36">
        <v>2</v>
      </c>
      <c r="B6" s="37" t="s">
        <v>115</v>
      </c>
      <c r="C6" s="1"/>
      <c r="D6" s="1"/>
      <c r="E6" s="1"/>
      <c r="F6" s="1"/>
      <c r="G6" s="1"/>
      <c r="H6" s="1"/>
      <c r="I6" s="1"/>
      <c r="J6" s="1"/>
    </row>
    <row r="7" spans="1:10" ht="27" customHeight="1">
      <c r="A7" s="36">
        <v>3</v>
      </c>
      <c r="B7" s="37" t="s">
        <v>116</v>
      </c>
      <c r="C7" s="1"/>
      <c r="D7" s="1"/>
      <c r="E7" s="1"/>
      <c r="F7" s="1"/>
      <c r="G7" s="1"/>
      <c r="H7" s="1"/>
      <c r="I7" s="1"/>
      <c r="J7" s="1"/>
    </row>
    <row r="8" spans="1:10" ht="24.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11" spans="1:10">
      <c r="A11" s="295" t="s">
        <v>157</v>
      </c>
      <c r="B11" s="295"/>
      <c r="C11" s="295"/>
      <c r="D11" s="295"/>
      <c r="E11" s="295"/>
    </row>
    <row r="12" spans="1:10" ht="28.8">
      <c r="A12" s="115" t="s">
        <v>2</v>
      </c>
      <c r="B12" s="115" t="s">
        <v>114</v>
      </c>
      <c r="C12" s="116" t="s">
        <v>151</v>
      </c>
      <c r="D12" s="116" t="s">
        <v>152</v>
      </c>
      <c r="E12" s="116" t="s">
        <v>153</v>
      </c>
      <c r="F12" s="116" t="s">
        <v>154</v>
      </c>
    </row>
    <row r="13" spans="1:10" ht="20.100000000000001" customHeight="1">
      <c r="A13" s="117">
        <v>1</v>
      </c>
      <c r="B13" s="118" t="s">
        <v>155</v>
      </c>
      <c r="C13" s="3">
        <v>5.48</v>
      </c>
      <c r="D13" s="3">
        <v>5.78</v>
      </c>
      <c r="E13" s="3">
        <v>4.82</v>
      </c>
      <c r="F13" s="3">
        <v>4.8600000000000003</v>
      </c>
    </row>
    <row r="14" spans="1:10" ht="20.100000000000001" customHeight="1">
      <c r="A14" s="117">
        <v>2</v>
      </c>
      <c r="B14" s="118" t="s">
        <v>115</v>
      </c>
      <c r="C14" s="3">
        <v>34</v>
      </c>
      <c r="D14" s="3">
        <v>36.67</v>
      </c>
      <c r="E14" s="3">
        <v>49.39</v>
      </c>
      <c r="F14" s="3">
        <v>148.11000000000001</v>
      </c>
    </row>
    <row r="15" spans="1:10" ht="20.100000000000001" customHeight="1">
      <c r="A15" s="117">
        <v>3</v>
      </c>
      <c r="B15" s="118" t="s">
        <v>116</v>
      </c>
      <c r="C15" s="3">
        <v>44.87</v>
      </c>
      <c r="D15" s="3">
        <v>47.45</v>
      </c>
      <c r="E15" s="3">
        <v>37.46</v>
      </c>
      <c r="F15" s="3">
        <v>195.68</v>
      </c>
    </row>
    <row r="16" spans="1:10" ht="20.100000000000001" customHeight="1">
      <c r="A16" s="117">
        <v>4</v>
      </c>
      <c r="B16" s="118" t="s">
        <v>156</v>
      </c>
      <c r="C16" s="3">
        <v>4.92</v>
      </c>
      <c r="D16" s="3">
        <v>5.18</v>
      </c>
      <c r="E16" s="3">
        <v>5.0199999999999996</v>
      </c>
      <c r="F16" s="3">
        <v>4.29</v>
      </c>
    </row>
  </sheetData>
  <mergeCells count="8">
    <mergeCell ref="A3:A4"/>
    <mergeCell ref="A1:J1"/>
    <mergeCell ref="A11:E11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topLeftCell="A13" workbookViewId="0">
      <selection activeCell="B16" sqref="B16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7">
      <c r="A1" s="298" t="s">
        <v>125</v>
      </c>
      <c r="B1" s="298"/>
      <c r="C1" s="298"/>
      <c r="D1" s="298"/>
      <c r="E1" s="298"/>
      <c r="F1" s="298"/>
      <c r="G1" s="298"/>
    </row>
    <row r="2" spans="1:7" ht="15" thickBot="1">
      <c r="A2" s="299"/>
      <c r="B2" s="299"/>
      <c r="C2" s="299"/>
      <c r="D2" s="299"/>
      <c r="E2" s="299"/>
      <c r="F2" s="299"/>
      <c r="G2" s="299"/>
    </row>
    <row r="3" spans="1:7">
      <c r="A3" s="300" t="s">
        <v>126</v>
      </c>
      <c r="B3" s="300" t="s">
        <v>127</v>
      </c>
      <c r="C3" s="302" t="s">
        <v>128</v>
      </c>
      <c r="D3" s="304" t="s">
        <v>129</v>
      </c>
      <c r="E3" s="55" t="s">
        <v>130</v>
      </c>
      <c r="F3" s="304" t="s">
        <v>131</v>
      </c>
      <c r="G3" s="306" t="s">
        <v>132</v>
      </c>
    </row>
    <row r="4" spans="1:7" ht="59.25" customHeight="1" thickBot="1">
      <c r="A4" s="301"/>
      <c r="B4" s="301"/>
      <c r="C4" s="303"/>
      <c r="D4" s="305"/>
      <c r="E4" s="56" t="s">
        <v>133</v>
      </c>
      <c r="F4" s="305"/>
      <c r="G4" s="307"/>
    </row>
    <row r="5" spans="1:7" ht="28.8" thickBot="1">
      <c r="A5" s="40">
        <v>41699</v>
      </c>
      <c r="B5" s="60" t="s">
        <v>134</v>
      </c>
      <c r="C5" s="39"/>
      <c r="D5" s="39" t="s">
        <v>135</v>
      </c>
      <c r="E5" s="39"/>
      <c r="F5" s="41">
        <v>9.4000000000000004E-3</v>
      </c>
      <c r="G5" s="42">
        <v>2.1900000000000001E-3</v>
      </c>
    </row>
    <row r="6" spans="1:7" ht="28.8" thickBot="1">
      <c r="A6" s="40">
        <v>41883</v>
      </c>
      <c r="B6" s="60" t="s">
        <v>136</v>
      </c>
      <c r="C6" s="39" t="s">
        <v>137</v>
      </c>
      <c r="D6" s="39" t="s">
        <v>138</v>
      </c>
      <c r="E6" s="39"/>
      <c r="F6" s="41">
        <v>7.5100000000000002E-3</v>
      </c>
      <c r="G6" s="42">
        <v>1.48E-3</v>
      </c>
    </row>
    <row r="7" spans="1:7" ht="28.8" thickBot="1">
      <c r="A7" s="40">
        <v>42064</v>
      </c>
      <c r="B7" s="60" t="s">
        <v>139</v>
      </c>
      <c r="C7" s="39" t="s">
        <v>140</v>
      </c>
      <c r="D7" s="39" t="s">
        <v>141</v>
      </c>
      <c r="E7" s="39">
        <v>5.04</v>
      </c>
      <c r="F7" s="41">
        <v>9.7699999999999992E-3</v>
      </c>
      <c r="G7" s="42">
        <v>2.1099999999999999E-3</v>
      </c>
    </row>
    <row r="8" spans="1:7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</row>
    <row r="9" spans="1:7" ht="28.2" thickBot="1">
      <c r="A9" s="40">
        <v>42430</v>
      </c>
      <c r="B9" s="61">
        <v>371555</v>
      </c>
      <c r="C9" s="39" t="s">
        <v>142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7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7" ht="31.8" thickBot="1">
      <c r="A11" s="47">
        <v>42430</v>
      </c>
      <c r="B11" s="63">
        <v>371555</v>
      </c>
      <c r="C11" s="49" t="s">
        <v>143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7" ht="21" customHeight="1" thickBot="1">
      <c r="A12" s="47">
        <v>42614</v>
      </c>
      <c r="B12" s="64">
        <v>4955</v>
      </c>
      <c r="C12" s="49"/>
      <c r="D12" s="48">
        <v>438037</v>
      </c>
      <c r="E12" s="59">
        <v>3.04</v>
      </c>
      <c r="F12" s="54"/>
      <c r="G12" s="54"/>
    </row>
    <row r="13" spans="1:7" ht="20.25" customHeight="1" thickBot="1">
      <c r="A13" s="47">
        <v>42795</v>
      </c>
      <c r="B13" s="63"/>
      <c r="C13" s="49"/>
      <c r="D13" s="50"/>
      <c r="E13" s="49"/>
      <c r="F13" s="51"/>
      <c r="G13" s="51"/>
    </row>
    <row r="14" spans="1:7" ht="24.75" customHeight="1" thickBot="1">
      <c r="A14" s="47">
        <v>42979</v>
      </c>
      <c r="B14" s="63"/>
      <c r="C14" s="49"/>
      <c r="D14" s="52"/>
      <c r="E14" s="53"/>
      <c r="F14" s="54"/>
      <c r="G14" s="54"/>
    </row>
    <row r="17" spans="1:7">
      <c r="A17" s="298" t="s">
        <v>144</v>
      </c>
      <c r="B17" s="298"/>
      <c r="C17" s="298"/>
      <c r="D17" s="298"/>
      <c r="E17" s="298"/>
      <c r="F17" s="298"/>
      <c r="G17" s="298"/>
    </row>
    <row r="19" spans="1:7">
      <c r="A19" s="237" t="s">
        <v>145</v>
      </c>
      <c r="B19" s="297" t="s">
        <v>146</v>
      </c>
      <c r="C19" s="297"/>
      <c r="D19" s="297"/>
      <c r="E19" s="297" t="s">
        <v>147</v>
      </c>
      <c r="F19" s="297"/>
      <c r="G19" s="297"/>
    </row>
    <row r="20" spans="1:7">
      <c r="A20" s="238"/>
      <c r="B20" s="2" t="s">
        <v>148</v>
      </c>
      <c r="C20" s="2" t="s">
        <v>149</v>
      </c>
      <c r="D20" s="2" t="s">
        <v>150</v>
      </c>
      <c r="E20" s="65" t="s">
        <v>148</v>
      </c>
      <c r="F20" s="2" t="s">
        <v>149</v>
      </c>
      <c r="G20" s="2" t="s">
        <v>150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4"/>
      <c r="C27" s="4"/>
      <c r="D27" s="4"/>
      <c r="E27" s="4"/>
      <c r="F27" s="4"/>
      <c r="G27" s="4"/>
    </row>
    <row r="28" spans="1:7" ht="20.100000000000001" customHeight="1">
      <c r="A28" s="57">
        <v>42979</v>
      </c>
      <c r="B28" s="4"/>
      <c r="C28" s="4"/>
      <c r="D28" s="4"/>
      <c r="E28" s="4"/>
      <c r="F28" s="4"/>
      <c r="G28" s="4"/>
    </row>
    <row r="29" spans="1:7" ht="20.100000000000001" customHeight="1">
      <c r="A29" s="2"/>
      <c r="B29" s="1"/>
      <c r="C29" s="1"/>
      <c r="D29" s="1"/>
      <c r="E29" s="1"/>
      <c r="F29" s="1"/>
      <c r="G29" s="1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2" sqref="E22"/>
    </sheetView>
  </sheetViews>
  <sheetFormatPr defaultRowHeight="14.4"/>
  <cols>
    <col min="1" max="1" width="7.33203125" customWidth="1"/>
    <col min="2" max="2" width="27.66406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6">
      <c r="B1" s="310" t="s">
        <v>158</v>
      </c>
      <c r="C1" s="310"/>
      <c r="D1" s="310"/>
      <c r="E1" s="310"/>
      <c r="F1" s="310"/>
    </row>
    <row r="2" spans="1:6">
      <c r="B2" s="310" t="s">
        <v>159</v>
      </c>
      <c r="C2" s="310"/>
      <c r="D2" s="310"/>
      <c r="E2" s="310"/>
      <c r="F2" s="310"/>
    </row>
    <row r="3" spans="1:6" ht="15" thickBot="1">
      <c r="B3" s="119"/>
      <c r="C3" s="119"/>
      <c r="D3" s="119"/>
      <c r="E3" s="119"/>
      <c r="F3" s="119"/>
    </row>
    <row r="4" spans="1:6" ht="15" thickBot="1">
      <c r="A4" s="311" t="s">
        <v>2</v>
      </c>
      <c r="B4" s="313" t="s">
        <v>160</v>
      </c>
      <c r="C4" s="315">
        <v>2016</v>
      </c>
      <c r="D4" s="316"/>
      <c r="E4" s="316"/>
      <c r="F4" s="317"/>
    </row>
    <row r="5" spans="1:6" ht="15" thickBot="1">
      <c r="A5" s="312"/>
      <c r="B5" s="314"/>
      <c r="C5" s="120" t="s">
        <v>161</v>
      </c>
      <c r="D5" s="121" t="s">
        <v>162</v>
      </c>
      <c r="E5" s="121" t="s">
        <v>163</v>
      </c>
      <c r="F5" s="121" t="s">
        <v>164</v>
      </c>
    </row>
    <row r="6" spans="1:6" ht="16.2" thickBot="1">
      <c r="A6" s="122">
        <v>1</v>
      </c>
      <c r="B6" s="123">
        <v>2</v>
      </c>
      <c r="C6" s="124">
        <v>3</v>
      </c>
      <c r="D6" s="124">
        <v>4</v>
      </c>
      <c r="E6" s="124">
        <v>5</v>
      </c>
      <c r="F6" s="124">
        <v>6</v>
      </c>
    </row>
    <row r="7" spans="1:6" ht="20.25" customHeight="1" thickBot="1">
      <c r="A7" s="35">
        <v>1</v>
      </c>
      <c r="B7" s="125" t="s">
        <v>165</v>
      </c>
      <c r="C7" s="126">
        <v>96.34</v>
      </c>
      <c r="D7" s="126">
        <v>101.79</v>
      </c>
      <c r="E7" s="127">
        <v>106.82</v>
      </c>
      <c r="F7" s="127">
        <v>101.37</v>
      </c>
    </row>
    <row r="8" spans="1:6" ht="33.75" customHeight="1" thickBot="1">
      <c r="A8" s="35">
        <v>2</v>
      </c>
      <c r="B8" s="125" t="s">
        <v>166</v>
      </c>
      <c r="C8" s="126">
        <v>106.94</v>
      </c>
      <c r="D8" s="126">
        <v>117.31</v>
      </c>
      <c r="E8" s="127">
        <v>109.3</v>
      </c>
      <c r="F8" s="127">
        <v>109.74</v>
      </c>
    </row>
    <row r="9" spans="1:6" ht="39.75" customHeight="1" thickBot="1">
      <c r="A9" s="35">
        <v>3</v>
      </c>
      <c r="B9" s="125" t="s">
        <v>167</v>
      </c>
      <c r="C9" s="126">
        <v>108.55</v>
      </c>
      <c r="D9" s="126">
        <v>115.81</v>
      </c>
      <c r="E9" s="127">
        <v>116.29</v>
      </c>
      <c r="F9" s="127">
        <v>101.71</v>
      </c>
    </row>
    <row r="10" spans="1:6" ht="15" thickBot="1">
      <c r="A10" s="308" t="s">
        <v>168</v>
      </c>
      <c r="B10" s="309"/>
      <c r="C10" s="128">
        <v>101.85</v>
      </c>
      <c r="D10" s="128">
        <v>109.04</v>
      </c>
      <c r="E10" s="129">
        <v>109.53</v>
      </c>
      <c r="F10" s="129">
        <v>103.73</v>
      </c>
    </row>
  </sheetData>
  <mergeCells count="6">
    <mergeCell ref="A10:B10"/>
    <mergeCell ref="B1:F1"/>
    <mergeCell ref="B2:F2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2017-04-05T03:21:43Z</cp:lastPrinted>
  <dcterms:created xsi:type="dcterms:W3CDTF">2017-01-16T04:32:37Z</dcterms:created>
  <dcterms:modified xsi:type="dcterms:W3CDTF">2017-04-07T02:19:57Z</dcterms:modified>
</cp:coreProperties>
</file>