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6" windowWidth="20052" windowHeight="7680" firstSheet="3" activeTab="4"/>
  </bookViews>
  <sheets>
    <sheet name="BONGKAR MUAT" sheetId="1" r:id="rId1"/>
    <sheet name="KUNJ. KE DALAM" sheetId="2" r:id="rId2"/>
    <sheet name="KUNJ. KELUAR" sheetId="3" r:id="rId3"/>
    <sheet name="REALISASI PUPUK" sheetId="5" r:id="rId4"/>
    <sheet name="INFLASI BULANAN" sheetId="4" r:id="rId5"/>
    <sheet name="KOMODITAS PENYUMBANG INFLASI " sheetId="12" r:id="rId6"/>
    <sheet name="Pertbhn Ekonomi Sumbar" sheetId="6" r:id="rId7"/>
    <sheet name="Kemiskinan" sheetId="7" r:id="rId8"/>
    <sheet name="Indek Tedensi" sheetId="8" r:id="rId9"/>
    <sheet name="Perkembangan Pariwisata" sheetId="9" r:id="rId10"/>
    <sheet name="Idikator Ekonomi Terpilih Sumba" sheetId="11" r:id="rId11"/>
    <sheet name="NTP" sheetId="10" r:id="rId12"/>
    <sheet name="Sheet1" sheetId="13" r:id="rId13"/>
  </sheets>
  <definedNames>
    <definedName name="_xlnm.Print_Area" localSheetId="6">'Pertbhn Ekonomi Sumbar'!$A$9:$G$17</definedName>
    <definedName name="_xlnm.Print_Area" localSheetId="3">'REALISASI PUPUK'!$A$127:$Q$150</definedName>
  </definedNames>
  <calcPr calcId="124519"/>
</workbook>
</file>

<file path=xl/calcChain.xml><?xml version="1.0" encoding="utf-8"?>
<calcChain xmlns="http://schemas.openxmlformats.org/spreadsheetml/2006/main">
  <c r="K8" i="7"/>
  <c r="P5" i="5"/>
  <c r="Q5" s="1"/>
  <c r="P6"/>
  <c r="Q6" s="1"/>
  <c r="P7"/>
  <c r="Q7" s="1"/>
  <c r="P8"/>
  <c r="Q8" s="1"/>
  <c r="P9"/>
  <c r="Q9" s="1"/>
  <c r="P10"/>
  <c r="Q10" s="1"/>
  <c r="P11"/>
  <c r="Q11" s="1"/>
  <c r="P12"/>
  <c r="Q12" s="1"/>
  <c r="P13"/>
  <c r="Q13" s="1"/>
  <c r="P14"/>
  <c r="Q14" s="1"/>
  <c r="P15"/>
  <c r="Q15" s="1"/>
  <c r="P16"/>
  <c r="Q16" s="1"/>
  <c r="P17"/>
  <c r="Q17" s="1"/>
  <c r="P18"/>
  <c r="Q18" s="1"/>
  <c r="P19"/>
  <c r="Q19" s="1"/>
  <c r="P20"/>
  <c r="Q20" s="1"/>
  <c r="P21"/>
  <c r="Q21" s="1"/>
  <c r="P22"/>
  <c r="Q22" s="1"/>
  <c r="P30"/>
  <c r="Q30" s="1"/>
  <c r="P31"/>
  <c r="Q31" s="1"/>
  <c r="P32"/>
  <c r="Q32" s="1"/>
  <c r="P33"/>
  <c r="Q33" s="1"/>
  <c r="P34"/>
  <c r="Q34" s="1"/>
  <c r="P35"/>
  <c r="Q35" s="1"/>
  <c r="P36"/>
  <c r="P37"/>
  <c r="Q37" s="1"/>
  <c r="P38"/>
  <c r="Q38" s="1"/>
  <c r="P39"/>
  <c r="Q39" s="1"/>
  <c r="P40"/>
  <c r="P41"/>
  <c r="Q41" s="1"/>
  <c r="P42"/>
  <c r="Q42" s="1"/>
  <c r="P43"/>
  <c r="Q43" s="1"/>
  <c r="P44"/>
  <c r="Q44" s="1"/>
  <c r="P45"/>
  <c r="Q45" s="1"/>
  <c r="P46"/>
  <c r="P47"/>
  <c r="Q47" s="1"/>
  <c r="P55"/>
  <c r="Q55" s="1"/>
  <c r="P56"/>
  <c r="Q56" s="1"/>
  <c r="P57"/>
  <c r="Q57" s="1"/>
  <c r="P58"/>
  <c r="Q58" s="1"/>
  <c r="P59"/>
  <c r="Q59" s="1"/>
  <c r="P60"/>
  <c r="Q60" s="1"/>
  <c r="P61"/>
  <c r="Q61" s="1"/>
  <c r="P62"/>
  <c r="Q62" s="1"/>
  <c r="P63"/>
  <c r="Q63" s="1"/>
  <c r="P64"/>
  <c r="Q64" s="1"/>
  <c r="P65"/>
  <c r="Q65" s="1"/>
  <c r="P66"/>
  <c r="Q66" s="1"/>
  <c r="P67"/>
  <c r="Q67" s="1"/>
  <c r="P68"/>
  <c r="Q68" s="1"/>
  <c r="P69"/>
  <c r="Q69" s="1"/>
  <c r="P70"/>
  <c r="Q70" s="1"/>
  <c r="P71"/>
  <c r="Q71" s="1"/>
  <c r="P72"/>
  <c r="Q72" s="1"/>
  <c r="P82"/>
  <c r="Q82" s="1"/>
  <c r="P83"/>
  <c r="Q83" s="1"/>
  <c r="P84"/>
  <c r="P85"/>
  <c r="Q85" s="1"/>
  <c r="P86"/>
  <c r="Q86" s="1"/>
  <c r="P87"/>
  <c r="Q87" s="1"/>
  <c r="P88"/>
  <c r="Q88" s="1"/>
  <c r="P89"/>
  <c r="Q89" s="1"/>
  <c r="P90"/>
  <c r="P91"/>
  <c r="Q91" s="1"/>
  <c r="P92"/>
  <c r="Q92" s="1"/>
  <c r="P93"/>
  <c r="Q93" s="1"/>
  <c r="P94"/>
  <c r="P95"/>
  <c r="Q95" s="1"/>
  <c r="P96"/>
  <c r="Q96" s="1"/>
  <c r="P97"/>
  <c r="Q97" s="1"/>
  <c r="P98"/>
  <c r="Q98" s="1"/>
  <c r="P99"/>
  <c r="Q99" s="1"/>
  <c r="P106"/>
  <c r="Q106" s="1"/>
  <c r="P107"/>
  <c r="Q107" s="1"/>
  <c r="P108"/>
  <c r="Q108" s="1"/>
  <c r="P109"/>
  <c r="Q109" s="1"/>
  <c r="P110"/>
  <c r="Q110" s="1"/>
  <c r="P111"/>
  <c r="Q111" s="1"/>
  <c r="P112"/>
  <c r="Q112" s="1"/>
  <c r="P113"/>
  <c r="Q113" s="1"/>
  <c r="P114"/>
  <c r="Q114" s="1"/>
  <c r="P115"/>
  <c r="Q115" s="1"/>
  <c r="P116"/>
  <c r="Q116" s="1"/>
  <c r="P117"/>
  <c r="Q117" s="1"/>
  <c r="P118"/>
  <c r="Q118" s="1"/>
  <c r="P119"/>
  <c r="Q119" s="1"/>
  <c r="P120"/>
  <c r="Q120" s="1"/>
  <c r="P121"/>
  <c r="Q121" s="1"/>
  <c r="P122"/>
  <c r="Q122" s="1"/>
  <c r="P123"/>
  <c r="Q123" s="1"/>
  <c r="E124"/>
  <c r="E100"/>
  <c r="E73"/>
  <c r="E48"/>
  <c r="E23"/>
  <c r="AN84" i="12"/>
  <c r="AN86" s="1"/>
  <c r="AN85"/>
  <c r="P131" i="5" l="1"/>
  <c r="P143"/>
  <c r="P139"/>
  <c r="P144"/>
  <c r="P140"/>
  <c r="P138"/>
  <c r="P133"/>
  <c r="P132"/>
  <c r="Q94"/>
  <c r="P142"/>
  <c r="Q90"/>
  <c r="P135"/>
  <c r="Q84"/>
  <c r="P147"/>
  <c r="P141"/>
  <c r="P137"/>
  <c r="P136"/>
  <c r="P148"/>
  <c r="Q46"/>
  <c r="P146"/>
  <c r="P145"/>
  <c r="Q36"/>
  <c r="Q40"/>
  <c r="P134"/>
  <c r="E144"/>
  <c r="E159"/>
  <c r="E157"/>
  <c r="O148"/>
  <c r="N148"/>
  <c r="M148"/>
  <c r="L148"/>
  <c r="K148"/>
  <c r="J148"/>
  <c r="I148"/>
  <c r="H148"/>
  <c r="G148"/>
  <c r="F148"/>
  <c r="E148"/>
  <c r="D148"/>
  <c r="C148"/>
  <c r="O147"/>
  <c r="N147"/>
  <c r="M147"/>
  <c r="L147"/>
  <c r="K147"/>
  <c r="J147"/>
  <c r="I147"/>
  <c r="H147"/>
  <c r="G147"/>
  <c r="F147"/>
  <c r="E147"/>
  <c r="D147"/>
  <c r="C147"/>
  <c r="O146"/>
  <c r="N146"/>
  <c r="M146"/>
  <c r="L146"/>
  <c r="K146"/>
  <c r="J146"/>
  <c r="I146"/>
  <c r="H146"/>
  <c r="G146"/>
  <c r="F146"/>
  <c r="E146"/>
  <c r="D146"/>
  <c r="C146"/>
  <c r="O145"/>
  <c r="N145"/>
  <c r="M145"/>
  <c r="L145"/>
  <c r="K145"/>
  <c r="J145"/>
  <c r="I145"/>
  <c r="H145"/>
  <c r="G145"/>
  <c r="F145"/>
  <c r="E145"/>
  <c r="D145"/>
  <c r="C145"/>
  <c r="O144"/>
  <c r="N144"/>
  <c r="M144"/>
  <c r="L144"/>
  <c r="K144"/>
  <c r="J144"/>
  <c r="I144"/>
  <c r="H144"/>
  <c r="G144"/>
  <c r="F144"/>
  <c r="D144"/>
  <c r="C144"/>
  <c r="O143"/>
  <c r="N143"/>
  <c r="M143"/>
  <c r="L143"/>
  <c r="K143"/>
  <c r="J143"/>
  <c r="I143"/>
  <c r="H143"/>
  <c r="G143"/>
  <c r="F143"/>
  <c r="E143"/>
  <c r="D143"/>
  <c r="C143"/>
  <c r="O142"/>
  <c r="N142"/>
  <c r="M142"/>
  <c r="L142"/>
  <c r="K142"/>
  <c r="J142"/>
  <c r="I142"/>
  <c r="H142"/>
  <c r="G142"/>
  <c r="F142"/>
  <c r="E142"/>
  <c r="D142"/>
  <c r="C142"/>
  <c r="O141"/>
  <c r="N141"/>
  <c r="M141"/>
  <c r="L141"/>
  <c r="K141"/>
  <c r="J141"/>
  <c r="I141"/>
  <c r="H141"/>
  <c r="G141"/>
  <c r="F141"/>
  <c r="E141"/>
  <c r="D141"/>
  <c r="C141"/>
  <c r="O140"/>
  <c r="N140"/>
  <c r="M140"/>
  <c r="L140"/>
  <c r="K140"/>
  <c r="J140"/>
  <c r="I140"/>
  <c r="H140"/>
  <c r="G140"/>
  <c r="F140"/>
  <c r="E140"/>
  <c r="D140"/>
  <c r="C140"/>
  <c r="O139"/>
  <c r="N139"/>
  <c r="M139"/>
  <c r="L139"/>
  <c r="K139"/>
  <c r="J139"/>
  <c r="I139"/>
  <c r="H139"/>
  <c r="G139"/>
  <c r="F139"/>
  <c r="E139"/>
  <c r="D139"/>
  <c r="C139"/>
  <c r="O138"/>
  <c r="N138"/>
  <c r="M138"/>
  <c r="L138"/>
  <c r="K138"/>
  <c r="J138"/>
  <c r="I138"/>
  <c r="H138"/>
  <c r="G138"/>
  <c r="F138"/>
  <c r="E138"/>
  <c r="D138"/>
  <c r="C138"/>
  <c r="O137"/>
  <c r="N137"/>
  <c r="M137"/>
  <c r="L137"/>
  <c r="K137"/>
  <c r="J137"/>
  <c r="I137"/>
  <c r="H137"/>
  <c r="G137"/>
  <c r="F137"/>
  <c r="E137"/>
  <c r="D137"/>
  <c r="C137"/>
  <c r="O136"/>
  <c r="N136"/>
  <c r="M136"/>
  <c r="L136"/>
  <c r="K136"/>
  <c r="J136"/>
  <c r="I136"/>
  <c r="H136"/>
  <c r="G136"/>
  <c r="F136"/>
  <c r="E136"/>
  <c r="D136"/>
  <c r="C136"/>
  <c r="O135"/>
  <c r="N135"/>
  <c r="M135"/>
  <c r="L135"/>
  <c r="K135"/>
  <c r="J135"/>
  <c r="I135"/>
  <c r="H135"/>
  <c r="G135"/>
  <c r="F135"/>
  <c r="E135"/>
  <c r="D135"/>
  <c r="C135"/>
  <c r="O134"/>
  <c r="N134"/>
  <c r="M134"/>
  <c r="L134"/>
  <c r="K134"/>
  <c r="J134"/>
  <c r="I134"/>
  <c r="H134"/>
  <c r="G134"/>
  <c r="F134"/>
  <c r="E134"/>
  <c r="D134"/>
  <c r="C134"/>
  <c r="O133"/>
  <c r="N133"/>
  <c r="M133"/>
  <c r="L133"/>
  <c r="K133"/>
  <c r="J133"/>
  <c r="I133"/>
  <c r="H133"/>
  <c r="G133"/>
  <c r="F133"/>
  <c r="E133"/>
  <c r="D133"/>
  <c r="C133"/>
  <c r="O132"/>
  <c r="N132"/>
  <c r="M132"/>
  <c r="L132"/>
  <c r="K132"/>
  <c r="J132"/>
  <c r="I132"/>
  <c r="H132"/>
  <c r="G132"/>
  <c r="F132"/>
  <c r="E132"/>
  <c r="D132"/>
  <c r="C132"/>
  <c r="O131"/>
  <c r="O149" s="1"/>
  <c r="N131"/>
  <c r="M131"/>
  <c r="M149" s="1"/>
  <c r="L131"/>
  <c r="K131"/>
  <c r="K149" s="1"/>
  <c r="J131"/>
  <c r="I131"/>
  <c r="H131"/>
  <c r="G131"/>
  <c r="F131"/>
  <c r="E131"/>
  <c r="E149" s="1"/>
  <c r="D131"/>
  <c r="C131"/>
  <c r="C149" s="1"/>
  <c r="O130"/>
  <c r="N130"/>
  <c r="N149" s="1"/>
  <c r="M130"/>
  <c r="L130"/>
  <c r="L149" s="1"/>
  <c r="K130"/>
  <c r="J130"/>
  <c r="I130"/>
  <c r="H130"/>
  <c r="G130"/>
  <c r="F130"/>
  <c r="E130"/>
  <c r="D130"/>
  <c r="C130"/>
  <c r="O124"/>
  <c r="O160" s="1"/>
  <c r="N124"/>
  <c r="N160" s="1"/>
  <c r="M124"/>
  <c r="M160" s="1"/>
  <c r="L124"/>
  <c r="L160" s="1"/>
  <c r="K124"/>
  <c r="K160" s="1"/>
  <c r="J124"/>
  <c r="J160" s="1"/>
  <c r="I124"/>
  <c r="I160" s="1"/>
  <c r="H124"/>
  <c r="H160" s="1"/>
  <c r="G124"/>
  <c r="F124"/>
  <c r="F160" s="1"/>
  <c r="E160"/>
  <c r="D124"/>
  <c r="D160" s="1"/>
  <c r="C124"/>
  <c r="C160" s="1"/>
  <c r="P105"/>
  <c r="O100"/>
  <c r="O159" s="1"/>
  <c r="N100"/>
  <c r="N159" s="1"/>
  <c r="M100"/>
  <c r="M159" s="1"/>
  <c r="L100"/>
  <c r="L159" s="1"/>
  <c r="K100"/>
  <c r="K159" s="1"/>
  <c r="J100"/>
  <c r="J159" s="1"/>
  <c r="I100"/>
  <c r="I159" s="1"/>
  <c r="H100"/>
  <c r="H159" s="1"/>
  <c r="G100"/>
  <c r="F100"/>
  <c r="F159" s="1"/>
  <c r="D100"/>
  <c r="D159" s="1"/>
  <c r="C100"/>
  <c r="C159" s="1"/>
  <c r="P81"/>
  <c r="O73"/>
  <c r="O158" s="1"/>
  <c r="N73"/>
  <c r="N158" s="1"/>
  <c r="M73"/>
  <c r="M158" s="1"/>
  <c r="L73"/>
  <c r="L158" s="1"/>
  <c r="K73"/>
  <c r="K158" s="1"/>
  <c r="J73"/>
  <c r="J158" s="1"/>
  <c r="I73"/>
  <c r="I158" s="1"/>
  <c r="H73"/>
  <c r="H158" s="1"/>
  <c r="G73"/>
  <c r="F73"/>
  <c r="F158" s="1"/>
  <c r="E158"/>
  <c r="D73"/>
  <c r="D158" s="1"/>
  <c r="C73"/>
  <c r="C158" s="1"/>
  <c r="P54"/>
  <c r="O48"/>
  <c r="O157" s="1"/>
  <c r="N48"/>
  <c r="N157" s="1"/>
  <c r="M48"/>
  <c r="M157" s="1"/>
  <c r="L48"/>
  <c r="L157" s="1"/>
  <c r="K48"/>
  <c r="K157" s="1"/>
  <c r="J48"/>
  <c r="J157" s="1"/>
  <c r="I48"/>
  <c r="I157" s="1"/>
  <c r="H48"/>
  <c r="H157" s="1"/>
  <c r="G48"/>
  <c r="F48"/>
  <c r="F157" s="1"/>
  <c r="D48"/>
  <c r="D157" s="1"/>
  <c r="C48"/>
  <c r="C157" s="1"/>
  <c r="P29"/>
  <c r="Q29" s="1"/>
  <c r="O23"/>
  <c r="O156" s="1"/>
  <c r="N23"/>
  <c r="N156" s="1"/>
  <c r="M23"/>
  <c r="M156" s="1"/>
  <c r="L23"/>
  <c r="L156" s="1"/>
  <c r="K23"/>
  <c r="K156" s="1"/>
  <c r="J23"/>
  <c r="J156" s="1"/>
  <c r="I23"/>
  <c r="I156" s="1"/>
  <c r="H23"/>
  <c r="H156" s="1"/>
  <c r="G23"/>
  <c r="F23"/>
  <c r="F156" s="1"/>
  <c r="E156"/>
  <c r="D23"/>
  <c r="D156" s="1"/>
  <c r="C23"/>
  <c r="C156" s="1"/>
  <c r="P4"/>
  <c r="J149" l="1"/>
  <c r="I149"/>
  <c r="Q148"/>
  <c r="Q147"/>
  <c r="Q144"/>
  <c r="Q145"/>
  <c r="Q136"/>
  <c r="Q141"/>
  <c r="Q133"/>
  <c r="Q140"/>
  <c r="Q139"/>
  <c r="Q131"/>
  <c r="C161"/>
  <c r="I161"/>
  <c r="K161"/>
  <c r="M161"/>
  <c r="O161"/>
  <c r="D149"/>
  <c r="Q134"/>
  <c r="Q146"/>
  <c r="Q137"/>
  <c r="Q135"/>
  <c r="Q142"/>
  <c r="Q132"/>
  <c r="Q138"/>
  <c r="Q143"/>
  <c r="P100"/>
  <c r="Q100" s="1"/>
  <c r="P48"/>
  <c r="Q48" s="1"/>
  <c r="H149"/>
  <c r="G160"/>
  <c r="P124"/>
  <c r="Q124" s="1"/>
  <c r="G156"/>
  <c r="P23"/>
  <c r="Q23" s="1"/>
  <c r="G159"/>
  <c r="G158"/>
  <c r="P73"/>
  <c r="Q73" s="1"/>
  <c r="G149"/>
  <c r="G157"/>
  <c r="F149"/>
  <c r="Q81"/>
  <c r="E161"/>
  <c r="D161"/>
  <c r="H161"/>
  <c r="L161"/>
  <c r="F161"/>
  <c r="J161"/>
  <c r="N161"/>
  <c r="P130"/>
  <c r="Q130" s="1"/>
  <c r="Q4"/>
  <c r="Q54"/>
  <c r="Q105"/>
  <c r="P156" l="1"/>
  <c r="Q156" s="1"/>
  <c r="G161"/>
  <c r="P157"/>
  <c r="Q157" s="1"/>
  <c r="P159"/>
  <c r="Q159" s="1"/>
  <c r="P160"/>
  <c r="Q160" s="1"/>
  <c r="P158"/>
  <c r="Q158" s="1"/>
  <c r="P149"/>
  <c r="Q149" s="1"/>
  <c r="P161" l="1"/>
  <c r="Q161" s="1"/>
</calcChain>
</file>

<file path=xl/sharedStrings.xml><?xml version="1.0" encoding="utf-8"?>
<sst xmlns="http://schemas.openxmlformats.org/spreadsheetml/2006/main" count="1134" uniqueCount="377">
  <si>
    <t>LAPORAN KEGIATAN BONGKAR MUAT DPW APBMI SUMATERA BARAT</t>
  </si>
  <si>
    <t>DARI PELABUHAN TELUK BAYUR</t>
  </si>
  <si>
    <t>NO</t>
  </si>
  <si>
    <t>JUMLAH PERUSAHAAN /JUMLAH CALL</t>
  </si>
  <si>
    <t>ANTAR PULAU</t>
  </si>
  <si>
    <t>MUAT</t>
  </si>
  <si>
    <t>IMPORT</t>
  </si>
  <si>
    <t>BONGKAR</t>
  </si>
  <si>
    <t>EKSPORT</t>
  </si>
  <si>
    <t>TOTAL BONGKAR MUAT</t>
  </si>
  <si>
    <t>BULAN</t>
  </si>
  <si>
    <t>TAHUN 2016</t>
  </si>
  <si>
    <t>OKTOBER</t>
  </si>
  <si>
    <t>16 Perusahaan/33 CALL</t>
  </si>
  <si>
    <t>N0</t>
  </si>
  <si>
    <t>BULAN/TAHUN</t>
  </si>
  <si>
    <t>VISA SINGGAH</t>
  </si>
  <si>
    <t>VISA KUNJUNGAN</t>
  </si>
  <si>
    <t>JENIS VISA</t>
  </si>
  <si>
    <t>VKUBP</t>
  </si>
  <si>
    <t>VITAS</t>
  </si>
  <si>
    <t>CORTESY</t>
  </si>
  <si>
    <t>DIPL</t>
  </si>
  <si>
    <t>DINAS</t>
  </si>
  <si>
    <t>BVK</t>
  </si>
  <si>
    <t>VSSK</t>
  </si>
  <si>
    <t>VOA</t>
  </si>
  <si>
    <t>A111</t>
  </si>
  <si>
    <t>B211</t>
  </si>
  <si>
    <t>D212</t>
  </si>
  <si>
    <t>C311-C319</t>
  </si>
  <si>
    <t>KARTU ELEKTRIK</t>
  </si>
  <si>
    <t>SMART CARD</t>
  </si>
  <si>
    <t>ABTC</t>
  </si>
  <si>
    <t>APEC</t>
  </si>
  <si>
    <t>KITAS</t>
  </si>
  <si>
    <t>REP</t>
  </si>
  <si>
    <t>MRP</t>
  </si>
  <si>
    <t>AFFIDAVIT</t>
  </si>
  <si>
    <t>DENYENTRY</t>
  </si>
  <si>
    <t>SPRI</t>
  </si>
  <si>
    <t>TOTAL</t>
  </si>
  <si>
    <t>TH 2016</t>
  </si>
  <si>
    <t>KUNJUNGAN PARIWISATA DARI LUAR NEGERI KE SUMATERA BARAT MELALUI BIM</t>
  </si>
  <si>
    <t>KUNJUNGAN KE LUAR NEGERI PARIWISATA MELALUI BIM</t>
  </si>
  <si>
    <t>AK402</t>
  </si>
  <si>
    <t>AK 404</t>
  </si>
  <si>
    <t>TAHUN/BULAN</t>
  </si>
  <si>
    <t>Inflasi Sumatera Barat</t>
  </si>
  <si>
    <t>Jan</t>
  </si>
  <si>
    <t>Feb</t>
  </si>
  <si>
    <t>Mar</t>
  </si>
  <si>
    <t>Apr</t>
  </si>
  <si>
    <t>Mei</t>
  </si>
  <si>
    <t>Juni</t>
  </si>
  <si>
    <t>Juli</t>
  </si>
  <si>
    <t>Agus</t>
  </si>
  <si>
    <t>Sept</t>
  </si>
  <si>
    <t>Okt</t>
  </si>
  <si>
    <t>Nov</t>
  </si>
  <si>
    <t>Des</t>
  </si>
  <si>
    <t>mtm (%)</t>
  </si>
  <si>
    <t>yoy (%)</t>
  </si>
  <si>
    <t>ytd (%)</t>
  </si>
  <si>
    <t>Inflasi Kota Padang</t>
  </si>
  <si>
    <t>Inflasi Kota Bukittinggi</t>
  </si>
  <si>
    <t>Inflasi Nasional</t>
  </si>
  <si>
    <t>UREA</t>
  </si>
  <si>
    <t>No</t>
  </si>
  <si>
    <t>Kab/Kota</t>
  </si>
  <si>
    <t>Alokasi</t>
  </si>
  <si>
    <t>Jun</t>
  </si>
  <si>
    <t>Jul</t>
  </si>
  <si>
    <t>Agust</t>
  </si>
  <si>
    <t>Sep</t>
  </si>
  <si>
    <t>Nop</t>
  </si>
  <si>
    <t>Jml</t>
  </si>
  <si>
    <t>%</t>
  </si>
  <si>
    <t>Kab. Pasaman</t>
  </si>
  <si>
    <t>Kab. Pasaman Barat</t>
  </si>
  <si>
    <t>Kab. Limapuluh Kota</t>
  </si>
  <si>
    <t>Kab. Agam</t>
  </si>
  <si>
    <t>Kab.Tanah Datar</t>
  </si>
  <si>
    <t>Kab. Padang Pariaman</t>
  </si>
  <si>
    <t>Kab. Solok</t>
  </si>
  <si>
    <t>Kab. Solok Selatan</t>
  </si>
  <si>
    <t>Kab. Sijunjung</t>
  </si>
  <si>
    <t>Kab. Dharmasraya</t>
  </si>
  <si>
    <t>Kab. Pesisir Selatan</t>
  </si>
  <si>
    <t>Mentawai</t>
  </si>
  <si>
    <t>Ko.Payakumbuh</t>
  </si>
  <si>
    <t>Ko. Bukittinggi</t>
  </si>
  <si>
    <t>Ko. Pd. Panjang</t>
  </si>
  <si>
    <t>Ko.Padang</t>
  </si>
  <si>
    <t>Ko.Solok</t>
  </si>
  <si>
    <t>Ko.Sawahlunto</t>
  </si>
  <si>
    <t xml:space="preserve">Pariaman </t>
  </si>
  <si>
    <t xml:space="preserve">Jumlah </t>
  </si>
  <si>
    <t>SP_36</t>
  </si>
  <si>
    <t>ko. Payakumbuh</t>
  </si>
  <si>
    <t>Ko Padang Panjang</t>
  </si>
  <si>
    <t>Kota Padang</t>
  </si>
  <si>
    <t>Ko Solok</t>
  </si>
  <si>
    <t>Kota Sawahlunto</t>
  </si>
  <si>
    <t>ko. Pariaman</t>
  </si>
  <si>
    <t>ZA</t>
  </si>
  <si>
    <t>NPK</t>
  </si>
  <si>
    <t>ORGANIK</t>
  </si>
  <si>
    <t>REALISASI SE SUMATERA BARAT</t>
  </si>
  <si>
    <t>Ko. Pariaman</t>
  </si>
  <si>
    <t xml:space="preserve">Kab/Kota </t>
  </si>
  <si>
    <t xml:space="preserve">Realisasi </t>
  </si>
  <si>
    <t>Jumlah</t>
  </si>
  <si>
    <t>SP-36</t>
  </si>
  <si>
    <t>KET</t>
  </si>
  <si>
    <t>PDRB  atas Dasar harga Konstan   (Triliun)</t>
  </si>
  <si>
    <t>PDRB  atas Dasar harga Berlaku   (Triliun)</t>
  </si>
  <si>
    <t>TRIWULAN I</t>
  </si>
  <si>
    <t>SUMBAR</t>
  </si>
  <si>
    <t>NASIONAL</t>
  </si>
  <si>
    <t>TRIWULAN II</t>
  </si>
  <si>
    <t>TRIWULAN III</t>
  </si>
  <si>
    <t>TRIWULAN IV</t>
  </si>
  <si>
    <t>Pertumbuhan Ekonomi  (%)</t>
  </si>
  <si>
    <t>PERTUMBUHAN EKONOMI SUMATERA BARAT DAN NASIONAL TAHUN 2017 PER TRIWULAN</t>
  </si>
  <si>
    <t>PROFIL KEMISKINAN SUMATERA BARAT</t>
  </si>
  <si>
    <t>Bulan/tahun</t>
  </si>
  <si>
    <t>Populasi</t>
  </si>
  <si>
    <t>+/-</t>
  </si>
  <si>
    <t>Garis kemiskin- an/GK (Rp)/cap</t>
  </si>
  <si>
    <t xml:space="preserve">+/- </t>
  </si>
  <si>
    <t xml:space="preserve">Indeks kedalaman kemiskinan (P1) </t>
  </si>
  <si>
    <t xml:space="preserve">Indeks keparahan kemiskinan (P2) </t>
  </si>
  <si>
    <t>(%)</t>
  </si>
  <si>
    <t>379.196 jiwa (7,41%)</t>
  </si>
  <si>
    <t>349.656,-</t>
  </si>
  <si>
    <t>354.738 jiwa (6,89%)</t>
  </si>
  <si>
    <t>-24.458 jiwa (0,53%)</t>
  </si>
  <si>
    <t>365.827,-</t>
  </si>
  <si>
    <t xml:space="preserve">379.609 jiwa (7,31%) </t>
  </si>
  <si>
    <t>24.871 jiwa (0,42%)</t>
  </si>
  <si>
    <t>384.277,-</t>
  </si>
  <si>
    <t>22.026 jiwa (0,38%)</t>
  </si>
  <si>
    <t>22.026 Jiwa           (-0,38)</t>
  </si>
  <si>
    <t>JUMLAH DAN PERSENTASE PENDUDUK MISKIN DI PROVINSI SUMATERA BARAT</t>
  </si>
  <si>
    <t>TAHUN</t>
  </si>
  <si>
    <t>JUMLAH PENDUDUK MISKIN</t>
  </si>
  <si>
    <t>PERSENTASE PENDUDUK MISKIN</t>
  </si>
  <si>
    <t xml:space="preserve">PERKOTAAN </t>
  </si>
  <si>
    <t>PERDESAAN</t>
  </si>
  <si>
    <t>JUMLAH</t>
  </si>
  <si>
    <t>TRIW I 2016</t>
  </si>
  <si>
    <t>TRIW.II 2016</t>
  </si>
  <si>
    <t>TRIW III 2016</t>
  </si>
  <si>
    <t>TRIW IV 2016</t>
  </si>
  <si>
    <t>Pertumbuhan Ekonomi Sumbar (%)</t>
  </si>
  <si>
    <t>Pertumbuhan Ekonomi Indonesia (%)</t>
  </si>
  <si>
    <t>Pertumbuhan Ekonomi Sumatera Barat Tahun 2016  per triwulan</t>
  </si>
  <si>
    <t xml:space="preserve">Indeks Tendensi Konsumen Triwulan I - IV  2016 </t>
  </si>
  <si>
    <t>Sumatera Barat Menurut Variabel Pembentuknya</t>
  </si>
  <si>
    <t>Variabel Pembentuk</t>
  </si>
  <si>
    <t>Trw I</t>
  </si>
  <si>
    <t>Trw II</t>
  </si>
  <si>
    <t>Trw III</t>
  </si>
  <si>
    <t>Trw IV</t>
  </si>
  <si>
    <t>Pendapatan rumah tangga kini</t>
  </si>
  <si>
    <t>Pengaruh inflasi terhadap total pengeluaran rumah tangga</t>
  </si>
  <si>
    <t>Volume/frekuensi konsumsi rumah tangga</t>
  </si>
  <si>
    <t>Indeks Tendensi Konsumen</t>
  </si>
  <si>
    <t>-0,17</t>
  </si>
  <si>
    <t>JAN</t>
  </si>
  <si>
    <t xml:space="preserve">URAIAN </t>
  </si>
  <si>
    <t>FEB</t>
  </si>
  <si>
    <t>MAR</t>
  </si>
  <si>
    <t>APR</t>
  </si>
  <si>
    <t>MEI</t>
  </si>
  <si>
    <t>JUNI</t>
  </si>
  <si>
    <t>JULI</t>
  </si>
  <si>
    <t>AGUST</t>
  </si>
  <si>
    <t>SEPT</t>
  </si>
  <si>
    <t>OKT</t>
  </si>
  <si>
    <t>NOV</t>
  </si>
  <si>
    <t>DES</t>
  </si>
  <si>
    <t>TPK Berbintang(%)</t>
  </si>
  <si>
    <t>TPK Akomodasi lain(%)</t>
  </si>
  <si>
    <t>Rata-rata menginap tamu pada Hotel berbintang (hari)</t>
  </si>
  <si>
    <t>Rata-rata menginap tamu pada Hotel akomodasi lain (hari)</t>
  </si>
  <si>
    <t>Perkembangan Angkutan Udara Domestik (% peningkatan/penurunan)</t>
  </si>
  <si>
    <t>Perkembangan Angkutan Udara Internasional (% peningkatan/penurunan)</t>
  </si>
  <si>
    <t xml:space="preserve"> Perkembangan angkutan Laut           (% peningkatan/penurunan)</t>
  </si>
  <si>
    <t xml:space="preserve"> Jumlah wisman (Orang)</t>
  </si>
  <si>
    <t>-6,45</t>
  </si>
  <si>
    <t>NTP ( Nilai Tukar Petani)</t>
  </si>
  <si>
    <t>- Sub Sektor Tanaman Pangan (NTPP)</t>
  </si>
  <si>
    <t>- Sub Sektor Hortikultura (NTPH)</t>
  </si>
  <si>
    <t>- Sub Sektor Perkebunan Rakyat  NTPR)</t>
  </si>
  <si>
    <t>- Sub Sektor Peternakan (NTPT)</t>
  </si>
  <si>
    <t>- Indek yang diterima Petani (It)</t>
  </si>
  <si>
    <t>- Indek yang dibayar Petani (Ib)</t>
  </si>
  <si>
    <t>JUMLAH WISMAN NASIONAL (Orang)</t>
  </si>
  <si>
    <t>- Sub Sektor Perikanan (NTPN)</t>
  </si>
  <si>
    <t>Januari</t>
  </si>
  <si>
    <t>Februari</t>
  </si>
  <si>
    <t>Maret</t>
  </si>
  <si>
    <t>April</t>
  </si>
  <si>
    <t>No.</t>
  </si>
  <si>
    <t>Komoditas</t>
  </si>
  <si>
    <t>Jenis</t>
  </si>
  <si>
    <t>Bawang Merah</t>
  </si>
  <si>
    <t>VF</t>
  </si>
  <si>
    <t>Beras</t>
  </si>
  <si>
    <t>Cabai Merah</t>
  </si>
  <si>
    <t>Tarip Listrik</t>
  </si>
  <si>
    <t>AP</t>
  </si>
  <si>
    <t>Angkutan Udara</t>
  </si>
  <si>
    <t>Bensin</t>
  </si>
  <si>
    <t>Daging Ayam Ras</t>
  </si>
  <si>
    <t>Sepeda Motor</t>
  </si>
  <si>
    <t>Core</t>
  </si>
  <si>
    <t>Rokok Kretek Filter</t>
  </si>
  <si>
    <t>Telur Ayam Ras</t>
  </si>
  <si>
    <t>Daging Sapi</t>
  </si>
  <si>
    <t>Mobil</t>
  </si>
  <si>
    <t>Emas Perhiasan</t>
  </si>
  <si>
    <t>Rokok Kretek</t>
  </si>
  <si>
    <t>Buncis</t>
  </si>
  <si>
    <t>Rokok Putih</t>
  </si>
  <si>
    <t>Apel</t>
  </si>
  <si>
    <t>Teri</t>
  </si>
  <si>
    <t>Bawang Putih</t>
  </si>
  <si>
    <t>Bahan Bakar Rumah Tangga</t>
  </si>
  <si>
    <t>Nasi dengan Lauk</t>
  </si>
  <si>
    <t>Sepat Siam</t>
  </si>
  <si>
    <t>Petai</t>
  </si>
  <si>
    <t>Cabe Hijau</t>
  </si>
  <si>
    <t>Tongkol/Ambu-ambu</t>
  </si>
  <si>
    <t>Agustus</t>
  </si>
  <si>
    <t>Sekolah Menengah Atas</t>
  </si>
  <si>
    <t>Jeruk</t>
  </si>
  <si>
    <t>Jengkol</t>
  </si>
  <si>
    <t>Bayam</t>
  </si>
  <si>
    <t>Gula Pasir</t>
  </si>
  <si>
    <t>Kentang</t>
  </si>
  <si>
    <t>Sekolah Menengah Pertama</t>
  </si>
  <si>
    <t>Kangkung</t>
  </si>
  <si>
    <t>Pepaya</t>
  </si>
  <si>
    <t>Minyak Goreng</t>
  </si>
  <si>
    <t>Wortel</t>
  </si>
  <si>
    <t>Kopi Bubuk</t>
  </si>
  <si>
    <t>Kontrak Rumah</t>
  </si>
  <si>
    <t>September</t>
  </si>
  <si>
    <t>Oktober</t>
  </si>
  <si>
    <t>Desember</t>
  </si>
  <si>
    <t>Tomat Sayur</t>
  </si>
  <si>
    <t>Tauge/Kecambah</t>
  </si>
  <si>
    <t>Pasta Gigi</t>
  </si>
  <si>
    <t>Ikan Bakar</t>
  </si>
  <si>
    <t>Buku Tulis Bergaris</t>
  </si>
  <si>
    <t>Kelapa</t>
  </si>
  <si>
    <t>Cabai Rawit</t>
  </si>
  <si>
    <t>Inflasi
(%mtm)</t>
  </si>
  <si>
    <t>Andil
(%mtm)</t>
  </si>
  <si>
    <t>KOMODITAS UTAMA PENYUMBANG INFLASI BULANAN SUMATERA BARAT TAHUN 2017</t>
  </si>
  <si>
    <t>KOMODITAS UTAMA PENYUMBANG INFLASI BULANAN SUMATERA BARAT TAHUN 2016</t>
  </si>
  <si>
    <t>PERKEMBANGAN PARIWISATA DI SUMATERA BARAT TAHUN 2017</t>
  </si>
  <si>
    <t>Tarip Pulsa Ponsel</t>
  </si>
  <si>
    <t>Biaya Perpanjangan STNK</t>
  </si>
  <si>
    <t>Tarip Rumah Sakit</t>
  </si>
  <si>
    <t>Rekreasi</t>
  </si>
  <si>
    <t>Juice Buah</t>
  </si>
  <si>
    <t>Teri Kering</t>
  </si>
  <si>
    <t>REALISASI KESELURUHAN</t>
  </si>
  <si>
    <t>INDIKATOR EKONOMI TERPILIH SUMATERA BARAT</t>
  </si>
  <si>
    <t>INDIKATOR</t>
  </si>
  <si>
    <t>I</t>
  </si>
  <si>
    <t>II</t>
  </si>
  <si>
    <t>III</t>
  </si>
  <si>
    <t>IV</t>
  </si>
  <si>
    <t>MIKRO</t>
  </si>
  <si>
    <t>IHK Sumatera Barat*</t>
  </si>
  <si>
    <t>IHK Kota Padang</t>
  </si>
  <si>
    <t>IHK Kota Bukittinggi</t>
  </si>
  <si>
    <t>Laju Inflasi Tahunan Kota Padang (yoy %)</t>
  </si>
  <si>
    <t>Laju Inflasi Tahunan  Sumatera Barat (yoy %)</t>
  </si>
  <si>
    <t>Laju Inflasi Tahunan Kota Bukittinggi (yoy %)</t>
  </si>
  <si>
    <t>PDRB berdasarkan sisi permintaan</t>
  </si>
  <si>
    <t>- Konsumsi rumah tangga</t>
  </si>
  <si>
    <t>- Konsumsi LNPRT</t>
  </si>
  <si>
    <t>- Konsumsi Pemerintah</t>
  </si>
  <si>
    <t>- Pembentukan modal tetap Bruto (investasi)</t>
  </si>
  <si>
    <t>-Perubahan inventori</t>
  </si>
  <si>
    <t>- Exspor Luar Negeri</t>
  </si>
  <si>
    <t>- Impor Luar Negeri</t>
  </si>
  <si>
    <t>- Net Ekspor antar daerah</t>
  </si>
  <si>
    <t>PDRB berdasarkan Lapangan Usaha</t>
  </si>
  <si>
    <t>- Pertanian, Kehutanan, dan Perikanan</t>
  </si>
  <si>
    <t>-Pertambangan dan Penggalian</t>
  </si>
  <si>
    <t>-Industri Pengolahan</t>
  </si>
  <si>
    <t>-Pengadaan Listris, Gas</t>
  </si>
  <si>
    <t>- Pengadaan Air</t>
  </si>
  <si>
    <t>- Konstruksi</t>
  </si>
  <si>
    <t>- Perdagangan Besar dan Eceran, dan Reparasi Mobil dan sepeda motor</t>
  </si>
  <si>
    <t>- Transportasi dan Pergudangan</t>
  </si>
  <si>
    <t>- Penyediaan Akomodasi dan Makan Minum</t>
  </si>
  <si>
    <t>-Informasi dan Komunikasi</t>
  </si>
  <si>
    <t>- Jasa Keuangan</t>
  </si>
  <si>
    <t>- Real estate</t>
  </si>
  <si>
    <t>-Jasa Perusahaan</t>
  </si>
  <si>
    <t>- Adminstrasi Pemerintah, Pertahanan dan Jaminan Sosial wajib</t>
  </si>
  <si>
    <t>- Jasa Pendidikan</t>
  </si>
  <si>
    <t>- Jasa Kegiatan dan Kegiatan Sosial</t>
  </si>
  <si>
    <t>- Jasa lainnya</t>
  </si>
  <si>
    <t>Pertumbuhan PDRB (yoy %)</t>
  </si>
  <si>
    <t>PERBANKAN</t>
  </si>
  <si>
    <t xml:space="preserve"> Bank Umum</t>
  </si>
  <si>
    <t>Total Aset (Rp Triliun)</t>
  </si>
  <si>
    <t>DPK (Rp Triliun)</t>
  </si>
  <si>
    <t>- Giro (Rp Triliun)</t>
  </si>
  <si>
    <t>- Tabungan (Rp Triliun)</t>
  </si>
  <si>
    <t>- Deposito (Rp Triliun)</t>
  </si>
  <si>
    <t>Kredit (Rp Triliun)</t>
  </si>
  <si>
    <t>- Modal Kerja</t>
  </si>
  <si>
    <t>- Konsumsi</t>
  </si>
  <si>
    <t>- Investasi</t>
  </si>
  <si>
    <t>LDR (%)</t>
  </si>
  <si>
    <t>NPL (Gross %)</t>
  </si>
  <si>
    <t>PDRB- Harga Konstan (miliar Rp)**</t>
  </si>
  <si>
    <t>keterangan:</t>
  </si>
  <si>
    <t>* IHK th 2012-2013 menggunakan tahun dasar 2007=100, IHK th 2014 menggunakan tahun dasar 2012=100</t>
  </si>
  <si>
    <t>** PDRB menggunakan tahun dasar 2010</t>
  </si>
  <si>
    <t>Sumber:</t>
  </si>
  <si>
    <t>- Data IHK Laju Inflasi, PDRB berasal dari BPS</t>
  </si>
  <si>
    <t>- Data Perbankan berasal dari Data Bank Indonesia</t>
  </si>
  <si>
    <t>Nila</t>
  </si>
  <si>
    <t>Pisang</t>
  </si>
  <si>
    <t>Tongkol/abu-abu</t>
  </si>
  <si>
    <t>tarip Listrik</t>
  </si>
  <si>
    <t>CORE</t>
  </si>
  <si>
    <t xml:space="preserve">             </t>
  </si>
  <si>
    <t>-16,58</t>
  </si>
  <si>
    <t>Tongkol/ambu-ambu</t>
  </si>
  <si>
    <t>Indeks Tendensi Konsumen Triwulan I - IV  2017</t>
  </si>
  <si>
    <t>-1,62</t>
  </si>
  <si>
    <t>-16,20</t>
  </si>
  <si>
    <t>-9,75</t>
  </si>
  <si>
    <t>4,955 Jiwa    (7.14%)</t>
  </si>
  <si>
    <t>Ayam Hidup</t>
  </si>
  <si>
    <t>Personal Komputer/Desktop</t>
  </si>
  <si>
    <t>Seng</t>
  </si>
  <si>
    <t>Inflasi (%mtm)</t>
  </si>
  <si>
    <t>Angkutan Antar Kota</t>
  </si>
  <si>
    <t>Kemeja Pendek Katun</t>
  </si>
  <si>
    <t>11.997 Jiwa (0,27%)</t>
  </si>
  <si>
    <t>NILAI TUKAR PETANI SUMATERA BARAT  TAHUN 2017</t>
  </si>
  <si>
    <t>PERTUMBUHAN PRODUKSI INDUSTRI MANUFAKTUR</t>
  </si>
  <si>
    <t>Jenis Industri</t>
  </si>
  <si>
    <t>Triw I</t>
  </si>
  <si>
    <t>Industri Barang Galian Bukan Logam</t>
  </si>
  <si>
    <t>IBS</t>
  </si>
  <si>
    <t>Kode KBLI</t>
  </si>
  <si>
    <t>pertumbuhan(%)</t>
  </si>
  <si>
    <t>q-to-q</t>
  </si>
  <si>
    <t>y-on-y</t>
  </si>
  <si>
    <t>Triw II</t>
  </si>
  <si>
    <t>Triw III</t>
  </si>
  <si>
    <t>Triw IV</t>
  </si>
  <si>
    <t>Industri Makanan</t>
  </si>
  <si>
    <t>Industri Bahan Kimia dan Barang dari Bahan Kimia</t>
  </si>
  <si>
    <t>Industri Karet, Barang dari Karet da Plastik</t>
  </si>
  <si>
    <t>Sumatera Barat</t>
  </si>
  <si>
    <t>Nasional (Indonesia)</t>
  </si>
  <si>
    <t>Bimbingan Belajar</t>
  </si>
  <si>
    <t>Taman kanak-Kanak</t>
  </si>
  <si>
    <t>Sewa Rumah</t>
  </si>
  <si>
    <t>Gulai</t>
  </si>
  <si>
    <t>SMP</t>
  </si>
  <si>
    <t>DATA INFLASI DAN PERTUMBUHAN EKONOMI SUMATERA BARAT SAMPAI JULI TAHUN 2017</t>
  </si>
</sst>
</file>

<file path=xl/styles.xml><?xml version="1.0" encoding="utf-8"?>
<styleSheet xmlns="http://schemas.openxmlformats.org/spreadsheetml/2006/main">
  <numFmts count="8">
    <numFmt numFmtId="41" formatCode="_(* #,##0_);_(* \(#,##0\);_(* &quot;-&quot;_);_(@_)"/>
    <numFmt numFmtId="43" formatCode="_(* #,##0.00_);_(* \(#,##0.00\);_(* &quot;-&quot;??_);_(@_)"/>
    <numFmt numFmtId="164" formatCode="0.0"/>
    <numFmt numFmtId="165" formatCode="_(* #,##0.00_);_(* \(#,##0.00\);_(* &quot;-&quot;_);_(@_)"/>
    <numFmt numFmtId="166" formatCode="_(* #,##0_);_(* \(#,##0\);_(* &quot;-&quot;??_);_(@_)"/>
    <numFmt numFmtId="167" formatCode="_(* #,##0.000_);_(* \(#,##0.000\);_(* &quot;-&quot;_);_(@_)"/>
    <numFmt numFmtId="168" formatCode="0.000"/>
    <numFmt numFmtId="169" formatCode="_(* #,##0.0_);_(* \(#,##0.0\);_(* &quot;-&quot;_);_(@_)"/>
  </numFmts>
  <fonts count="29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1"/>
      <scheme val="minor"/>
    </font>
    <font>
      <sz val="10"/>
      <name val="Arial"/>
      <family val="2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sz val="12"/>
      <color theme="1"/>
      <name val="Book Antiqua"/>
      <family val="1"/>
    </font>
    <font>
      <b/>
      <sz val="12"/>
      <name val="Arial Narrow"/>
      <family val="2"/>
    </font>
    <font>
      <sz val="12"/>
      <name val="Arial Narrow"/>
      <family val="2"/>
    </font>
    <font>
      <sz val="12"/>
      <color theme="1"/>
      <name val="Calibri"/>
      <family val="2"/>
      <scheme val="minor"/>
    </font>
    <font>
      <sz val="10"/>
      <name val="Bookman Old Style"/>
      <family val="1"/>
    </font>
    <font>
      <sz val="10"/>
      <color theme="1"/>
      <name val="Bookman Old Style"/>
      <family val="1"/>
    </font>
    <font>
      <b/>
      <sz val="10"/>
      <name val="Bookman Old Style"/>
      <family val="1"/>
    </font>
    <font>
      <b/>
      <sz val="10.5"/>
      <color theme="1"/>
      <name val="Arial"/>
      <family val="2"/>
    </font>
    <font>
      <b/>
      <sz val="11"/>
      <color rgb="FFFFFFFF"/>
      <name val="Arial Narrow"/>
      <family val="2"/>
    </font>
    <font>
      <sz val="11"/>
      <color rgb="FF000056"/>
      <name val="Arial Narrow"/>
      <family val="2"/>
    </font>
    <font>
      <sz val="12"/>
      <color rgb="FF000000"/>
      <name val="Arial Narrow"/>
      <family val="2"/>
    </font>
    <font>
      <sz val="11"/>
      <color theme="1"/>
      <name val="Arial Narrow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b/>
      <sz val="20"/>
      <color theme="1"/>
      <name val="Calibri"/>
      <family val="2"/>
      <scheme val="minor"/>
    </font>
    <font>
      <sz val="11"/>
      <color rgb="FF000000"/>
      <name val="Calibri"/>
      <family val="2"/>
      <charset val="1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charset val="1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charset val="1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/>
      <right style="medium">
        <color rgb="FF548DD4"/>
      </right>
      <top style="medium">
        <color rgb="FF4F81BD"/>
      </top>
      <bottom/>
      <diagonal/>
    </border>
    <border>
      <left style="medium">
        <color rgb="FF548DD4"/>
      </left>
      <right/>
      <top style="medium">
        <color rgb="FF548DD4"/>
      </top>
      <bottom style="medium">
        <color rgb="FF548DD4"/>
      </bottom>
      <diagonal/>
    </border>
    <border>
      <left/>
      <right/>
      <top style="medium">
        <color rgb="FF548DD4"/>
      </top>
      <bottom style="medium">
        <color rgb="FF548DD4"/>
      </bottom>
      <diagonal/>
    </border>
    <border>
      <left/>
      <right style="medium">
        <color rgb="FF548DD4"/>
      </right>
      <top style="medium">
        <color rgb="FF548DD4"/>
      </top>
      <bottom style="medium">
        <color rgb="FF548DD4"/>
      </bottom>
      <diagonal/>
    </border>
    <border>
      <left/>
      <right style="medium">
        <color rgb="FF548DD4"/>
      </right>
      <top/>
      <bottom style="medium">
        <color rgb="FF4F81BD"/>
      </bottom>
      <diagonal/>
    </border>
    <border>
      <left/>
      <right style="medium">
        <color rgb="FF548DD4"/>
      </right>
      <top/>
      <bottom style="medium">
        <color rgb="FF548DD4"/>
      </bottom>
      <diagonal/>
    </border>
    <border>
      <left/>
      <right style="medium">
        <color rgb="FF548DD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</cellStyleXfs>
  <cellXfs count="37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/>
    </xf>
    <xf numFmtId="0" fontId="0" fillId="0" borderId="0" xfId="0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2" fontId="0" fillId="0" borderId="20" xfId="0" applyNumberForma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2" fontId="0" fillId="3" borderId="21" xfId="0" applyNumberFormat="1" applyFill="1" applyBorder="1" applyAlignment="1">
      <alignment horizontal="center" vertical="center"/>
    </xf>
    <xf numFmtId="2" fontId="0" fillId="3" borderId="20" xfId="0" applyNumberFormat="1" applyFill="1" applyBorder="1" applyAlignment="1">
      <alignment horizontal="center" vertical="center"/>
    </xf>
    <xf numFmtId="2" fontId="3" fillId="3" borderId="20" xfId="0" applyNumberFormat="1" applyFont="1" applyFill="1" applyBorder="1" applyAlignment="1">
      <alignment horizontal="center" vertical="center"/>
    </xf>
    <xf numFmtId="2" fontId="0" fillId="3" borderId="24" xfId="0" applyNumberForma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2" fontId="3" fillId="0" borderId="18" xfId="0" applyNumberFormat="1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2" fontId="0" fillId="0" borderId="21" xfId="0" quotePrefix="1" applyNumberFormat="1" applyBorder="1" applyAlignment="1">
      <alignment horizontal="center" vertical="center"/>
    </xf>
    <xf numFmtId="2" fontId="0" fillId="0" borderId="22" xfId="0" applyNumberFormat="1" applyBorder="1" applyAlignment="1">
      <alignment horizontal="center" vertical="center"/>
    </xf>
    <xf numFmtId="2" fontId="0" fillId="0" borderId="23" xfId="0" quotePrefix="1" applyNumberFormat="1" applyBorder="1" applyAlignment="1">
      <alignment horizontal="center" vertical="center"/>
    </xf>
    <xf numFmtId="164" fontId="0" fillId="3" borderId="20" xfId="0" applyNumberFormat="1" applyFill="1" applyBorder="1" applyAlignment="1">
      <alignment horizontal="center" vertical="center"/>
    </xf>
    <xf numFmtId="2" fontId="0" fillId="0" borderId="23" xfId="0" applyNumberForma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/>
    </xf>
    <xf numFmtId="0" fontId="6" fillId="0" borderId="39" xfId="0" applyFont="1" applyBorder="1" applyAlignment="1">
      <alignment horizontal="center" vertical="top" wrapText="1"/>
    </xf>
    <xf numFmtId="17" fontId="6" fillId="0" borderId="36" xfId="0" applyNumberFormat="1" applyFont="1" applyBorder="1" applyAlignment="1">
      <alignment horizontal="center" vertical="top" wrapText="1"/>
    </xf>
    <xf numFmtId="10" fontId="6" fillId="0" borderId="39" xfId="0" applyNumberFormat="1" applyFont="1" applyBorder="1" applyAlignment="1">
      <alignment horizontal="center" vertical="top" wrapText="1"/>
    </xf>
    <xf numFmtId="10" fontId="6" fillId="0" borderId="41" xfId="0" applyNumberFormat="1" applyFont="1" applyBorder="1" applyAlignment="1">
      <alignment horizontal="center" vertical="top" wrapText="1"/>
    </xf>
    <xf numFmtId="3" fontId="6" fillId="0" borderId="39" xfId="0" applyNumberFormat="1" applyFont="1" applyBorder="1" applyAlignment="1">
      <alignment horizontal="center" vertical="top" wrapText="1"/>
    </xf>
    <xf numFmtId="3" fontId="7" fillId="0" borderId="31" xfId="0" applyNumberFormat="1" applyFont="1" applyBorder="1" applyAlignment="1">
      <alignment horizontal="center" vertical="top" wrapText="1"/>
    </xf>
    <xf numFmtId="10" fontId="7" fillId="0" borderId="31" xfId="0" applyNumberFormat="1" applyFont="1" applyBorder="1" applyAlignment="1">
      <alignment horizontal="center" vertical="top" wrapText="1"/>
    </xf>
    <xf numFmtId="0" fontId="7" fillId="0" borderId="31" xfId="0" applyFont="1" applyBorder="1" applyAlignment="1">
      <alignment horizontal="center" vertical="top" wrapText="1"/>
    </xf>
    <xf numFmtId="17" fontId="6" fillId="0" borderId="42" xfId="0" applyNumberFormat="1" applyFont="1" applyBorder="1" applyAlignment="1">
      <alignment horizontal="center" vertical="top" wrapText="1"/>
    </xf>
    <xf numFmtId="3" fontId="7" fillId="0" borderId="43" xfId="0" applyNumberFormat="1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top" wrapText="1"/>
    </xf>
    <xf numFmtId="3" fontId="7" fillId="0" borderId="43" xfId="0" applyNumberFormat="1" applyFont="1" applyBorder="1" applyAlignment="1">
      <alignment horizontal="center" vertical="top" wrapText="1"/>
    </xf>
    <xf numFmtId="10" fontId="7" fillId="0" borderId="43" xfId="0" applyNumberFormat="1" applyFont="1" applyBorder="1" applyAlignment="1">
      <alignment horizontal="center" vertical="top" wrapText="1"/>
    </xf>
    <xf numFmtId="3" fontId="7" fillId="0" borderId="43" xfId="0" applyNumberFormat="1" applyFont="1" applyBorder="1" applyAlignment="1">
      <alignment vertical="top" wrapText="1"/>
    </xf>
    <xf numFmtId="0" fontId="7" fillId="0" borderId="43" xfId="0" applyFont="1" applyBorder="1" applyAlignment="1">
      <alignment vertical="top" wrapText="1"/>
    </xf>
    <xf numFmtId="10" fontId="7" fillId="0" borderId="43" xfId="0" applyNumberFormat="1" applyFont="1" applyBorder="1" applyAlignment="1">
      <alignment vertical="top" wrapText="1"/>
    </xf>
    <xf numFmtId="0" fontId="6" fillId="0" borderId="34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0" fontId="7" fillId="0" borderId="43" xfId="0" applyFont="1" applyBorder="1" applyAlignment="1">
      <alignment horizontal="center" wrapText="1"/>
    </xf>
    <xf numFmtId="0" fontId="6" fillId="0" borderId="41" xfId="0" applyFont="1" applyBorder="1" applyAlignment="1">
      <alignment horizontal="center" wrapText="1"/>
    </xf>
    <xf numFmtId="3" fontId="6" fillId="0" borderId="41" xfId="0" applyNumberFormat="1" applyFont="1" applyBorder="1" applyAlignment="1">
      <alignment horizontal="center" wrapText="1"/>
    </xf>
    <xf numFmtId="3" fontId="7" fillId="0" borderId="31" xfId="0" applyNumberFormat="1" applyFont="1" applyBorder="1" applyAlignment="1">
      <alignment horizontal="center" wrapText="1"/>
    </xf>
    <xf numFmtId="3" fontId="7" fillId="0" borderId="43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8" fillId="4" borderId="0" xfId="0" applyFont="1" applyFill="1"/>
    <xf numFmtId="0" fontId="9" fillId="4" borderId="0" xfId="0" applyFont="1" applyFill="1"/>
    <xf numFmtId="0" fontId="10" fillId="0" borderId="0" xfId="0" applyFont="1"/>
    <xf numFmtId="0" fontId="11" fillId="4" borderId="1" xfId="0" applyFont="1" applyFill="1" applyBorder="1"/>
    <xf numFmtId="0" fontId="11" fillId="4" borderId="1" xfId="0" applyFont="1" applyFill="1" applyBorder="1" applyAlignment="1">
      <alignment horizontal="center"/>
    </xf>
    <xf numFmtId="0" fontId="11" fillId="4" borderId="9" xfId="0" applyFont="1" applyFill="1" applyBorder="1" applyAlignment="1">
      <alignment horizontal="center"/>
    </xf>
    <xf numFmtId="0" fontId="11" fillId="4" borderId="1" xfId="3" applyFont="1" applyFill="1" applyBorder="1" applyAlignment="1">
      <alignment horizontal="center"/>
    </xf>
    <xf numFmtId="0" fontId="11" fillId="4" borderId="1" xfId="3" applyFont="1" applyFill="1" applyBorder="1"/>
    <xf numFmtId="165" fontId="11" fillId="4" borderId="1" xfId="1" applyNumberFormat="1" applyFont="1" applyFill="1" applyBorder="1"/>
    <xf numFmtId="165" fontId="11" fillId="4" borderId="1" xfId="2" applyNumberFormat="1" applyFont="1" applyFill="1" applyBorder="1"/>
    <xf numFmtId="165" fontId="11" fillId="4" borderId="1" xfId="0" applyNumberFormat="1" applyFont="1" applyFill="1" applyBorder="1"/>
    <xf numFmtId="2" fontId="11" fillId="4" borderId="1" xfId="0" applyNumberFormat="1" applyFont="1" applyFill="1" applyBorder="1"/>
    <xf numFmtId="0" fontId="11" fillId="4" borderId="0" xfId="0" applyFont="1" applyFill="1"/>
    <xf numFmtId="41" fontId="11" fillId="4" borderId="0" xfId="0" applyNumberFormat="1" applyFont="1" applyFill="1"/>
    <xf numFmtId="165" fontId="11" fillId="4" borderId="8" xfId="1" applyNumberFormat="1" applyFont="1" applyFill="1" applyBorder="1"/>
    <xf numFmtId="165" fontId="11" fillId="4" borderId="8" xfId="0" applyNumberFormat="1" applyFont="1" applyFill="1" applyBorder="1"/>
    <xf numFmtId="166" fontId="11" fillId="4" borderId="0" xfId="0" applyNumberFormat="1" applyFont="1" applyFill="1"/>
    <xf numFmtId="165" fontId="11" fillId="4" borderId="0" xfId="0" applyNumberFormat="1" applyFont="1" applyFill="1"/>
    <xf numFmtId="43" fontId="11" fillId="4" borderId="0" xfId="0" applyNumberFormat="1" applyFont="1" applyFill="1"/>
    <xf numFmtId="0" fontId="13" fillId="4" borderId="0" xfId="0" applyFont="1" applyFill="1"/>
    <xf numFmtId="43" fontId="12" fillId="0" borderId="1" xfId="2" applyNumberFormat="1" applyFont="1" applyFill="1" applyBorder="1" applyAlignment="1">
      <alignment horizontal="center"/>
    </xf>
    <xf numFmtId="165" fontId="11" fillId="4" borderId="1" xfId="1" applyNumberFormat="1" applyFont="1" applyFill="1" applyBorder="1" applyAlignment="1">
      <alignment horizontal="right"/>
    </xf>
    <xf numFmtId="165" fontId="11" fillId="4" borderId="1" xfId="0" applyNumberFormat="1" applyFont="1" applyFill="1" applyBorder="1" applyAlignment="1">
      <alignment horizontal="right"/>
    </xf>
    <xf numFmtId="43" fontId="13" fillId="0" borderId="1" xfId="2" applyNumberFormat="1" applyFont="1" applyBorder="1" applyAlignment="1">
      <alignment horizontal="center" vertical="center"/>
    </xf>
    <xf numFmtId="165" fontId="11" fillId="4" borderId="0" xfId="1" applyNumberFormat="1" applyFont="1" applyFill="1" applyBorder="1"/>
    <xf numFmtId="43" fontId="11" fillId="4" borderId="1" xfId="2" applyFont="1" applyFill="1" applyBorder="1"/>
    <xf numFmtId="164" fontId="11" fillId="4" borderId="1" xfId="0" applyNumberFormat="1" applyFont="1" applyFill="1" applyBorder="1"/>
    <xf numFmtId="43" fontId="11" fillId="4" borderId="1" xfId="2" applyFont="1" applyFill="1" applyBorder="1" applyAlignment="1">
      <alignment horizontal="right"/>
    </xf>
    <xf numFmtId="166" fontId="11" fillId="4" borderId="0" xfId="0" applyNumberFormat="1" applyFont="1" applyFill="1" applyAlignment="1">
      <alignment horizontal="left" indent="2"/>
    </xf>
    <xf numFmtId="2" fontId="11" fillId="4" borderId="1" xfId="0" applyNumberFormat="1" applyFont="1" applyFill="1" applyBorder="1" applyAlignment="1">
      <alignment horizontal="right"/>
    </xf>
    <xf numFmtId="43" fontId="11" fillId="4" borderId="1" xfId="0" applyNumberFormat="1" applyFont="1" applyFill="1" applyBorder="1" applyAlignment="1">
      <alignment horizontal="left" indent="2"/>
    </xf>
    <xf numFmtId="164" fontId="11" fillId="4" borderId="0" xfId="0" applyNumberFormat="1" applyFont="1" applyFill="1"/>
    <xf numFmtId="0" fontId="13" fillId="4" borderId="1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  <xf numFmtId="0" fontId="13" fillId="4" borderId="25" xfId="0" applyFont="1" applyFill="1" applyBorder="1"/>
    <xf numFmtId="165" fontId="13" fillId="4" borderId="26" xfId="1" applyNumberFormat="1" applyFont="1" applyFill="1" applyBorder="1"/>
    <xf numFmtId="165" fontId="11" fillId="4" borderId="26" xfId="1" applyNumberFormat="1" applyFont="1" applyFill="1" applyBorder="1"/>
    <xf numFmtId="2" fontId="13" fillId="4" borderId="26" xfId="0" applyNumberFormat="1" applyFont="1" applyFill="1" applyBorder="1" applyAlignment="1">
      <alignment horizontal="center"/>
    </xf>
    <xf numFmtId="0" fontId="11" fillId="4" borderId="27" xfId="0" applyFont="1" applyFill="1" applyBorder="1" applyAlignment="1">
      <alignment horizontal="center"/>
    </xf>
    <xf numFmtId="0" fontId="13" fillId="4" borderId="28" xfId="0" applyFont="1" applyFill="1" applyBorder="1"/>
    <xf numFmtId="165" fontId="13" fillId="4" borderId="27" xfId="1" applyNumberFormat="1" applyFont="1" applyFill="1" applyBorder="1"/>
    <xf numFmtId="165" fontId="11" fillId="4" borderId="27" xfId="1" applyNumberFormat="1" applyFont="1" applyFill="1" applyBorder="1"/>
    <xf numFmtId="165" fontId="13" fillId="4" borderId="29" xfId="1" applyNumberFormat="1" applyFont="1" applyFill="1" applyBorder="1"/>
    <xf numFmtId="165" fontId="11" fillId="4" borderId="29" xfId="1" applyNumberFormat="1" applyFont="1" applyFill="1" applyBorder="1"/>
    <xf numFmtId="0" fontId="11" fillId="4" borderId="4" xfId="0" applyFont="1" applyFill="1" applyBorder="1"/>
    <xf numFmtId="165" fontId="13" fillId="4" borderId="1" xfId="0" applyNumberFormat="1" applyFont="1" applyFill="1" applyBorder="1"/>
    <xf numFmtId="2" fontId="13" fillId="4" borderId="1" xfId="0" applyNumberFormat="1" applyFont="1" applyFill="1" applyBorder="1" applyAlignment="1">
      <alignment horizontal="center"/>
    </xf>
    <xf numFmtId="0" fontId="12" fillId="0" borderId="0" xfId="0" applyFont="1"/>
    <xf numFmtId="43" fontId="12" fillId="4" borderId="44" xfId="2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5" fillId="5" borderId="50" xfId="0" applyFont="1" applyFill="1" applyBorder="1" applyAlignment="1">
      <alignment horizontal="center" wrapText="1"/>
    </xf>
    <xf numFmtId="0" fontId="15" fillId="5" borderId="48" xfId="0" applyFont="1" applyFill="1" applyBorder="1" applyAlignment="1">
      <alignment horizontal="center" wrapText="1"/>
    </xf>
    <xf numFmtId="0" fontId="0" fillId="6" borderId="3" xfId="0" applyFill="1" applyBorder="1" applyAlignment="1">
      <alignment horizontal="center"/>
    </xf>
    <xf numFmtId="0" fontId="16" fillId="7" borderId="50" xfId="0" applyFont="1" applyFill="1" applyBorder="1" applyAlignment="1">
      <alignment horizontal="center" wrapText="1"/>
    </xf>
    <xf numFmtId="0" fontId="17" fillId="7" borderId="50" xfId="0" applyFont="1" applyFill="1" applyBorder="1" applyAlignment="1">
      <alignment horizontal="center" vertical="top" wrapText="1"/>
    </xf>
    <xf numFmtId="0" fontId="18" fillId="0" borderId="50" xfId="0" applyFont="1" applyBorder="1" applyAlignment="1">
      <alignment horizontal="left" wrapText="1" indent="2"/>
    </xf>
    <xf numFmtId="0" fontId="18" fillId="0" borderId="50" xfId="0" applyFont="1" applyBorder="1" applyAlignment="1">
      <alignment horizontal="right" wrapText="1"/>
    </xf>
    <xf numFmtId="0" fontId="18" fillId="0" borderId="50" xfId="0" applyFont="1" applyBorder="1" applyAlignment="1">
      <alignment horizontal="center" wrapText="1"/>
    </xf>
    <xf numFmtId="0" fontId="15" fillId="5" borderId="50" xfId="0" applyFont="1" applyFill="1" applyBorder="1" applyAlignment="1">
      <alignment horizontal="right" vertical="center" wrapText="1"/>
    </xf>
    <xf numFmtId="0" fontId="15" fillId="5" borderId="5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3" fillId="0" borderId="1" xfId="0" applyFont="1" applyBorder="1"/>
    <xf numFmtId="0" fontId="0" fillId="0" borderId="1" xfId="0" quotePrefix="1" applyBorder="1" applyAlignment="1">
      <alignment wrapText="1"/>
    </xf>
    <xf numFmtId="3" fontId="3" fillId="0" borderId="1" xfId="0" applyNumberFormat="1" applyFont="1" applyBorder="1"/>
    <xf numFmtId="167" fontId="3" fillId="0" borderId="1" xfId="1" applyNumberFormat="1" applyFont="1" applyBorder="1"/>
    <xf numFmtId="41" fontId="3" fillId="0" borderId="1" xfId="1" applyFont="1" applyBorder="1"/>
    <xf numFmtId="2" fontId="3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2" fillId="0" borderId="54" xfId="0" applyFont="1" applyBorder="1" applyAlignment="1">
      <alignment horizontal="center"/>
    </xf>
    <xf numFmtId="0" fontId="0" fillId="0" borderId="53" xfId="0" quotePrefix="1" applyBorder="1" applyAlignment="1">
      <alignment horizontal="center" wrapText="1"/>
    </xf>
    <xf numFmtId="0" fontId="0" fillId="0" borderId="54" xfId="0" applyBorder="1"/>
    <xf numFmtId="0" fontId="0" fillId="0" borderId="55" xfId="0" quotePrefix="1" applyBorder="1" applyAlignment="1">
      <alignment horizontal="center" wrapText="1"/>
    </xf>
    <xf numFmtId="0" fontId="0" fillId="0" borderId="56" xfId="0" applyBorder="1" applyAlignment="1">
      <alignment wrapText="1"/>
    </xf>
    <xf numFmtId="0" fontId="3" fillId="0" borderId="56" xfId="0" applyFont="1" applyBorder="1"/>
    <xf numFmtId="0" fontId="0" fillId="0" borderId="56" xfId="0" applyBorder="1"/>
    <xf numFmtId="0" fontId="0" fillId="0" borderId="57" xfId="0" applyBorder="1"/>
    <xf numFmtId="0" fontId="3" fillId="0" borderId="1" xfId="0" quotePrefix="1" applyFont="1" applyBorder="1" applyAlignment="1">
      <alignment horizontal="right"/>
    </xf>
    <xf numFmtId="0" fontId="3" fillId="0" borderId="2" xfId="0" applyFont="1" applyBorder="1"/>
    <xf numFmtId="0" fontId="0" fillId="0" borderId="2" xfId="0" applyBorder="1"/>
    <xf numFmtId="0" fontId="0" fillId="0" borderId="58" xfId="0" applyBorder="1"/>
    <xf numFmtId="0" fontId="3" fillId="0" borderId="9" xfId="0" applyFont="1" applyBorder="1"/>
    <xf numFmtId="2" fontId="3" fillId="0" borderId="59" xfId="0" applyNumberFormat="1" applyFont="1" applyBorder="1"/>
    <xf numFmtId="0" fontId="0" fillId="0" borderId="56" xfId="0" quotePrefix="1" applyBorder="1" applyAlignment="1">
      <alignment wrapText="1"/>
    </xf>
    <xf numFmtId="0" fontId="2" fillId="0" borderId="56" xfId="0" applyFont="1" applyBorder="1" applyAlignment="1">
      <alignment wrapText="1"/>
    </xf>
    <xf numFmtId="0" fontId="2" fillId="0" borderId="55" xfId="0" quotePrefix="1" applyFont="1" applyBorder="1" applyAlignment="1">
      <alignment horizontal="center" wrapText="1"/>
    </xf>
    <xf numFmtId="0" fontId="19" fillId="0" borderId="1" xfId="0" applyFont="1" applyBorder="1" applyAlignment="1">
      <alignment horizontal="center" vertical="top"/>
    </xf>
    <xf numFmtId="0" fontId="19" fillId="0" borderId="1" xfId="0" applyFont="1" applyBorder="1" applyAlignment="1">
      <alignment horizontal="left" vertical="top"/>
    </xf>
    <xf numFmtId="0" fontId="20" fillId="2" borderId="1" xfId="0" applyFont="1" applyFill="1" applyBorder="1" applyAlignment="1">
      <alignment horizontal="center" vertical="top" wrapText="1"/>
    </xf>
    <xf numFmtId="0" fontId="20" fillId="2" borderId="1" xfId="0" applyFont="1" applyFill="1" applyBorder="1" applyAlignment="1">
      <alignment horizontal="center" vertical="top" wrapText="1"/>
    </xf>
    <xf numFmtId="0" fontId="19" fillId="0" borderId="8" xfId="0" applyFont="1" applyBorder="1" applyAlignment="1">
      <alignment horizontal="left" vertical="top"/>
    </xf>
    <xf numFmtId="0" fontId="19" fillId="0" borderId="8" xfId="0" applyFont="1" applyBorder="1" applyAlignment="1">
      <alignment horizontal="center" vertical="top"/>
    </xf>
    <xf numFmtId="0" fontId="19" fillId="0" borderId="5" xfId="0" applyFont="1" applyBorder="1" applyAlignment="1">
      <alignment horizontal="center" vertical="top"/>
    </xf>
    <xf numFmtId="0" fontId="19" fillId="0" borderId="4" xfId="0" applyFont="1" applyBorder="1" applyAlignment="1">
      <alignment horizontal="center" vertical="top"/>
    </xf>
    <xf numFmtId="0" fontId="20" fillId="2" borderId="63" xfId="0" applyFont="1" applyFill="1" applyBorder="1" applyAlignment="1">
      <alignment horizontal="center" vertical="top" wrapText="1"/>
    </xf>
    <xf numFmtId="0" fontId="19" fillId="0" borderId="63" xfId="0" applyFont="1" applyBorder="1" applyAlignment="1">
      <alignment horizontal="center" vertical="top"/>
    </xf>
    <xf numFmtId="0" fontId="19" fillId="0" borderId="63" xfId="0" applyFont="1" applyBorder="1" applyAlignment="1">
      <alignment horizontal="left" vertical="top"/>
    </xf>
    <xf numFmtId="0" fontId="19" fillId="0" borderId="65" xfId="0" applyFont="1" applyBorder="1" applyAlignment="1">
      <alignment horizontal="left" vertical="top"/>
    </xf>
    <xf numFmtId="0" fontId="19" fillId="0" borderId="66" xfId="0" applyFont="1" applyBorder="1" applyAlignment="1">
      <alignment horizontal="center" vertical="top"/>
    </xf>
    <xf numFmtId="0" fontId="19" fillId="0" borderId="66" xfId="0" applyFont="1" applyBorder="1" applyAlignment="1">
      <alignment horizontal="left" vertical="top"/>
    </xf>
    <xf numFmtId="0" fontId="0" fillId="0" borderId="64" xfId="0" applyBorder="1"/>
    <xf numFmtId="0" fontId="19" fillId="0" borderId="68" xfId="0" applyFont="1" applyBorder="1" applyAlignment="1">
      <alignment horizontal="left" vertical="top"/>
    </xf>
    <xf numFmtId="0" fontId="19" fillId="0" borderId="69" xfId="0" applyFont="1" applyBorder="1" applyAlignment="1">
      <alignment horizontal="left" vertical="top"/>
    </xf>
    <xf numFmtId="0" fontId="19" fillId="0" borderId="69" xfId="0" applyFont="1" applyBorder="1" applyAlignment="1">
      <alignment horizontal="left" vertical="top"/>
    </xf>
    <xf numFmtId="0" fontId="0" fillId="0" borderId="70" xfId="0" applyBorder="1"/>
    <xf numFmtId="0" fontId="22" fillId="0" borderId="1" xfId="0" applyFont="1" applyBorder="1"/>
    <xf numFmtId="0" fontId="22" fillId="0" borderId="1" xfId="0" applyFont="1" applyBorder="1" applyAlignment="1">
      <alignment horizontal="right"/>
    </xf>
    <xf numFmtId="0" fontId="22" fillId="0" borderId="1" xfId="0" applyFont="1" applyBorder="1" applyAlignment="1">
      <alignment horizontal="center"/>
    </xf>
    <xf numFmtId="0" fontId="22" fillId="8" borderId="1" xfId="0" applyFont="1" applyFill="1" applyBorder="1" applyAlignment="1">
      <alignment horizontal="right"/>
    </xf>
    <xf numFmtId="0" fontId="22" fillId="0" borderId="56" xfId="0" applyFont="1" applyBorder="1"/>
    <xf numFmtId="0" fontId="22" fillId="0" borderId="56" xfId="0" applyFont="1" applyBorder="1" applyAlignment="1">
      <alignment horizontal="right"/>
    </xf>
    <xf numFmtId="0" fontId="22" fillId="0" borderId="56" xfId="0" applyFont="1" applyBorder="1" applyAlignment="1">
      <alignment horizontal="center"/>
    </xf>
    <xf numFmtId="0" fontId="20" fillId="2" borderId="53" xfId="0" applyFont="1" applyFill="1" applyBorder="1" applyAlignment="1">
      <alignment horizontal="center" vertical="top" wrapText="1"/>
    </xf>
    <xf numFmtId="0" fontId="19" fillId="0" borderId="53" xfId="0" applyFont="1" applyBorder="1" applyAlignment="1">
      <alignment horizontal="center" vertical="top"/>
    </xf>
    <xf numFmtId="0" fontId="19" fillId="0" borderId="55" xfId="0" applyFont="1" applyBorder="1" applyAlignment="1">
      <alignment horizontal="center" vertical="top"/>
    </xf>
    <xf numFmtId="0" fontId="22" fillId="8" borderId="1" xfId="0" applyFont="1" applyFill="1" applyBorder="1" applyAlignment="1">
      <alignment horizontal="center"/>
    </xf>
    <xf numFmtId="0" fontId="13" fillId="4" borderId="1" xfId="3" applyFont="1" applyFill="1" applyBorder="1"/>
    <xf numFmtId="43" fontId="13" fillId="4" borderId="1" xfId="0" applyNumberFormat="1" applyFont="1" applyFill="1" applyBorder="1"/>
    <xf numFmtId="0" fontId="13" fillId="4" borderId="1" xfId="3" applyFont="1" applyFill="1" applyBorder="1" applyAlignment="1">
      <alignment horizontal="center"/>
    </xf>
    <xf numFmtId="43" fontId="13" fillId="4" borderId="1" xfId="0" applyNumberFormat="1" applyFont="1" applyFill="1" applyBorder="1" applyAlignment="1">
      <alignment horizontal="left" indent="2"/>
    </xf>
    <xf numFmtId="0" fontId="2" fillId="0" borderId="0" xfId="0" applyFont="1"/>
    <xf numFmtId="43" fontId="12" fillId="0" borderId="44" xfId="2" applyNumberFormat="1" applyFont="1" applyBorder="1" applyAlignment="1">
      <alignment horizontal="right"/>
    </xf>
    <xf numFmtId="43" fontId="13" fillId="4" borderId="1" xfId="0" applyNumberFormat="1" applyFont="1" applyFill="1" applyBorder="1" applyAlignment="1">
      <alignment horizontal="right"/>
    </xf>
    <xf numFmtId="0" fontId="24" fillId="0" borderId="1" xfId="0" applyFont="1" applyBorder="1" applyAlignment="1">
      <alignment horizontal="center"/>
    </xf>
    <xf numFmtId="0" fontId="24" fillId="0" borderId="1" xfId="0" applyFont="1" applyBorder="1"/>
    <xf numFmtId="0" fontId="24" fillId="0" borderId="1" xfId="0" quotePrefix="1" applyFont="1" applyBorder="1"/>
    <xf numFmtId="0" fontId="24" fillId="4" borderId="4" xfId="0" quotePrefix="1" applyFont="1" applyFill="1" applyBorder="1" applyAlignment="1">
      <alignment horizontal="left"/>
    </xf>
    <xf numFmtId="0" fontId="24" fillId="4" borderId="4" xfId="0" quotePrefix="1" applyFont="1" applyFill="1" applyBorder="1" applyAlignment="1">
      <alignment horizontal="left" wrapText="1"/>
    </xf>
    <xf numFmtId="0" fontId="24" fillId="0" borderId="1" xfId="0" quotePrefix="1" applyFont="1" applyBorder="1" applyAlignment="1">
      <alignment wrapText="1"/>
    </xf>
    <xf numFmtId="0" fontId="0" fillId="0" borderId="0" xfId="0" quotePrefix="1"/>
    <xf numFmtId="164" fontId="24" fillId="0" borderId="1" xfId="0" applyNumberFormat="1" applyFont="1" applyBorder="1"/>
    <xf numFmtId="2" fontId="24" fillId="0" borderId="1" xfId="0" applyNumberFormat="1" applyFont="1" applyBorder="1"/>
    <xf numFmtId="168" fontId="24" fillId="0" borderId="1" xfId="0" applyNumberFormat="1" applyFont="1" applyBorder="1"/>
    <xf numFmtId="0" fontId="24" fillId="4" borderId="1" xfId="0" applyFont="1" applyFill="1" applyBorder="1" applyAlignment="1">
      <alignment horizontal="right"/>
    </xf>
    <xf numFmtId="0" fontId="24" fillId="0" borderId="1" xfId="0" applyFont="1" applyBorder="1" applyAlignment="1">
      <alignment horizontal="right"/>
    </xf>
    <xf numFmtId="168" fontId="24" fillId="4" borderId="1" xfId="0" applyNumberFormat="1" applyFont="1" applyFill="1" applyBorder="1" applyAlignment="1">
      <alignment horizontal="right"/>
    </xf>
    <xf numFmtId="0" fontId="24" fillId="10" borderId="6" xfId="0" applyFont="1" applyFill="1" applyBorder="1" applyAlignment="1"/>
    <xf numFmtId="0" fontId="24" fillId="10" borderId="5" xfId="0" applyFont="1" applyFill="1" applyBorder="1" applyAlignment="1"/>
    <xf numFmtId="0" fontId="24" fillId="10" borderId="1" xfId="0" applyFont="1" applyFill="1" applyBorder="1" applyAlignment="1"/>
    <xf numFmtId="0" fontId="24" fillId="12" borderId="1" xfId="0" applyFont="1" applyFill="1" applyBorder="1" applyAlignment="1"/>
    <xf numFmtId="0" fontId="24" fillId="9" borderId="6" xfId="0" applyFont="1" applyFill="1" applyBorder="1" applyAlignment="1"/>
    <xf numFmtId="0" fontId="24" fillId="9" borderId="5" xfId="0" applyFont="1" applyFill="1" applyBorder="1" applyAlignment="1"/>
    <xf numFmtId="0" fontId="24" fillId="9" borderId="1" xfId="0" applyFont="1" applyFill="1" applyBorder="1" applyAlignment="1"/>
    <xf numFmtId="0" fontId="24" fillId="6" borderId="6" xfId="0" applyFont="1" applyFill="1" applyBorder="1" applyAlignment="1"/>
    <xf numFmtId="0" fontId="24" fillId="6" borderId="5" xfId="0" applyFont="1" applyFill="1" applyBorder="1" applyAlignment="1"/>
    <xf numFmtId="0" fontId="24" fillId="6" borderId="1" xfId="0" applyFont="1" applyFill="1" applyBorder="1" applyAlignment="1"/>
    <xf numFmtId="0" fontId="25" fillId="12" borderId="6" xfId="0" applyFont="1" applyFill="1" applyBorder="1" applyAlignment="1"/>
    <xf numFmtId="0" fontId="25" fillId="12" borderId="5" xfId="0" applyFont="1" applyFill="1" applyBorder="1" applyAlignment="1"/>
    <xf numFmtId="0" fontId="25" fillId="12" borderId="1" xfId="0" applyFont="1" applyFill="1" applyBorder="1" applyAlignment="1"/>
    <xf numFmtId="0" fontId="19" fillId="0" borderId="1" xfId="0" applyFont="1" applyBorder="1" applyAlignment="1">
      <alignment horizontal="left" vertical="top"/>
    </xf>
    <xf numFmtId="0" fontId="20" fillId="2" borderId="1" xfId="0" applyFont="1" applyFill="1" applyBorder="1" applyAlignment="1">
      <alignment horizontal="center" vertical="top" wrapText="1"/>
    </xf>
    <xf numFmtId="0" fontId="19" fillId="0" borderId="69" xfId="0" applyFont="1" applyBorder="1" applyAlignment="1">
      <alignment horizontal="left" vertical="top"/>
    </xf>
    <xf numFmtId="41" fontId="3" fillId="0" borderId="1" xfId="1" applyNumberFormat="1" applyFont="1" applyBorder="1"/>
    <xf numFmtId="168" fontId="3" fillId="0" borderId="1" xfId="0" applyNumberFormat="1" applyFont="1" applyBorder="1"/>
    <xf numFmtId="0" fontId="19" fillId="0" borderId="1" xfId="0" applyFont="1" applyBorder="1" applyAlignment="1">
      <alignment horizontal="left" vertical="top"/>
    </xf>
    <xf numFmtId="0" fontId="20" fillId="2" borderId="4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14" fillId="0" borderId="0" xfId="0" applyFont="1" applyAlignment="1">
      <alignment horizontal="center"/>
    </xf>
    <xf numFmtId="0" fontId="15" fillId="5" borderId="48" xfId="0" applyFont="1" applyFill="1" applyBorder="1" applyAlignment="1">
      <alignment horizontal="center" wrapText="1"/>
    </xf>
    <xf numFmtId="165" fontId="3" fillId="0" borderId="1" xfId="1" applyNumberFormat="1" applyFont="1" applyBorder="1"/>
    <xf numFmtId="0" fontId="3" fillId="0" borderId="2" xfId="0" quotePrefix="1" applyFont="1" applyBorder="1" applyAlignment="1">
      <alignment horizontal="right"/>
    </xf>
    <xf numFmtId="41" fontId="27" fillId="0" borderId="56" xfId="1" applyFont="1" applyBorder="1"/>
    <xf numFmtId="41" fontId="7" fillId="0" borderId="43" xfId="1" applyNumberFormat="1" applyFont="1" applyBorder="1" applyAlignment="1">
      <alignment horizontal="left" vertical="center" wrapText="1"/>
    </xf>
    <xf numFmtId="0" fontId="22" fillId="0" borderId="0" xfId="0" applyFont="1"/>
    <xf numFmtId="0" fontId="22" fillId="0" borderId="18" xfId="0" applyFont="1" applyBorder="1" applyAlignment="1">
      <alignment horizontal="center"/>
    </xf>
    <xf numFmtId="0" fontId="22" fillId="0" borderId="72" xfId="0" applyFont="1" applyBorder="1"/>
    <xf numFmtId="0" fontId="22" fillId="0" borderId="72" xfId="0" applyFont="1" applyBorder="1" applyAlignment="1">
      <alignment horizontal="right"/>
    </xf>
    <xf numFmtId="0" fontId="22" fillId="0" borderId="72" xfId="0" applyFont="1" applyBorder="1" applyAlignment="1">
      <alignment horizontal="center"/>
    </xf>
    <xf numFmtId="0" fontId="0" fillId="0" borderId="1" xfId="0" applyBorder="1" applyAlignment="1">
      <alignment horizontal="center"/>
    </xf>
    <xf numFmtId="2" fontId="24" fillId="4" borderId="1" xfId="0" applyNumberFormat="1" applyFont="1" applyFill="1" applyBorder="1" applyAlignment="1">
      <alignment horizontal="right"/>
    </xf>
    <xf numFmtId="0" fontId="22" fillId="0" borderId="18" xfId="0" applyFont="1" applyBorder="1"/>
    <xf numFmtId="0" fontId="19" fillId="0" borderId="2" xfId="0" applyFont="1" applyBorder="1" applyAlignment="1">
      <alignment horizontal="center" vertical="top"/>
    </xf>
    <xf numFmtId="0" fontId="22" fillId="8" borderId="2" xfId="0" applyFont="1" applyFill="1" applyBorder="1" applyAlignment="1">
      <alignment horizontal="right"/>
    </xf>
    <xf numFmtId="0" fontId="22" fillId="8" borderId="2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3" xfId="0" applyFill="1" applyBorder="1"/>
    <xf numFmtId="167" fontId="7" fillId="0" borderId="43" xfId="1" applyNumberFormat="1" applyFont="1" applyBorder="1" applyAlignment="1">
      <alignment horizontal="center" wrapText="1"/>
    </xf>
    <xf numFmtId="1" fontId="7" fillId="0" borderId="43" xfId="0" applyNumberFormat="1" applyFont="1" applyBorder="1" applyAlignment="1">
      <alignment vertical="top" wrapText="1"/>
    </xf>
    <xf numFmtId="168" fontId="7" fillId="0" borderId="43" xfId="0" applyNumberFormat="1" applyFont="1" applyBorder="1" applyAlignment="1">
      <alignment horizontal="center" vertical="top" wrapText="1"/>
    </xf>
    <xf numFmtId="41" fontId="0" fillId="0" borderId="0" xfId="1" applyFont="1"/>
    <xf numFmtId="165" fontId="0" fillId="0" borderId="1" xfId="0" applyNumberFormat="1" applyBorder="1"/>
    <xf numFmtId="0" fontId="0" fillId="0" borderId="1" xfId="0" applyBorder="1" applyAlignment="1">
      <alignment horizontal="center"/>
    </xf>
    <xf numFmtId="167" fontId="27" fillId="0" borderId="56" xfId="1" applyNumberFormat="1" applyFont="1" applyBorder="1"/>
    <xf numFmtId="0" fontId="28" fillId="14" borderId="1" xfId="0" applyFont="1" applyFill="1" applyBorder="1" applyAlignment="1">
      <alignment horizontal="center"/>
    </xf>
    <xf numFmtId="0" fontId="2" fillId="0" borderId="1" xfId="0" applyFont="1" applyBorder="1"/>
    <xf numFmtId="165" fontId="2" fillId="0" borderId="1" xfId="1" applyNumberFormat="1" applyFont="1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15" borderId="6" xfId="0" applyFill="1" applyBorder="1" applyAlignment="1"/>
    <xf numFmtId="0" fontId="0" fillId="15" borderId="5" xfId="0" applyFill="1" applyBorder="1" applyAlignment="1"/>
    <xf numFmtId="165" fontId="18" fillId="0" borderId="50" xfId="1" applyNumberFormat="1" applyFont="1" applyBorder="1" applyAlignment="1">
      <alignment horizontal="right" wrapText="1"/>
    </xf>
    <xf numFmtId="169" fontId="0" fillId="0" borderId="1" xfId="1" applyNumberFormat="1" applyFont="1" applyBorder="1"/>
    <xf numFmtId="169" fontId="0" fillId="0" borderId="0" xfId="1" applyNumberFormat="1" applyFont="1"/>
    <xf numFmtId="0" fontId="0" fillId="0" borderId="0" xfId="0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4" borderId="0" xfId="0" applyFont="1" applyFill="1" applyAlignment="1">
      <alignment horizontal="center"/>
    </xf>
    <xf numFmtId="0" fontId="13" fillId="4" borderId="2" xfId="0" applyFont="1" applyFill="1" applyBorder="1" applyAlignment="1">
      <alignment vertical="center"/>
    </xf>
    <xf numFmtId="0" fontId="11" fillId="4" borderId="3" xfId="0" applyFont="1" applyFill="1" applyBorder="1" applyAlignment="1">
      <alignment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/>
    </xf>
    <xf numFmtId="0" fontId="13" fillId="4" borderId="6" xfId="0" applyFont="1" applyFill="1" applyBorder="1" applyAlignment="1">
      <alignment horizontal="center"/>
    </xf>
    <xf numFmtId="0" fontId="13" fillId="4" borderId="5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13" borderId="4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13" borderId="5" xfId="0" applyFill="1" applyBorder="1" applyAlignment="1">
      <alignment horizontal="center"/>
    </xf>
    <xf numFmtId="0" fontId="20" fillId="6" borderId="52" xfId="0" applyFont="1" applyFill="1" applyBorder="1" applyAlignment="1">
      <alignment horizontal="center" vertical="top"/>
    </xf>
    <xf numFmtId="0" fontId="20" fillId="6" borderId="15" xfId="0" applyFont="1" applyFill="1" applyBorder="1" applyAlignment="1">
      <alignment horizontal="center" vertical="top"/>
    </xf>
    <xf numFmtId="0" fontId="20" fillId="2" borderId="1" xfId="0" applyFont="1" applyFill="1" applyBorder="1" applyAlignment="1">
      <alignment horizontal="center" vertical="top" wrapText="1"/>
    </xf>
    <xf numFmtId="0" fontId="21" fillId="0" borderId="0" xfId="0" applyFont="1" applyAlignment="1">
      <alignment horizontal="center"/>
    </xf>
    <xf numFmtId="0" fontId="19" fillId="0" borderId="1" xfId="0" applyFont="1" applyBorder="1" applyAlignment="1">
      <alignment horizontal="center" vertical="top"/>
    </xf>
    <xf numFmtId="0" fontId="19" fillId="0" borderId="1" xfId="0" applyFont="1" applyBorder="1" applyAlignment="1">
      <alignment horizontal="left" vertical="top"/>
    </xf>
    <xf numFmtId="0" fontId="22" fillId="8" borderId="2" xfId="0" applyFont="1" applyFill="1" applyBorder="1" applyAlignment="1">
      <alignment horizontal="center"/>
    </xf>
    <xf numFmtId="0" fontId="19" fillId="0" borderId="4" xfId="0" applyFont="1" applyBorder="1" applyAlignment="1">
      <alignment horizontal="left" vertical="top"/>
    </xf>
    <xf numFmtId="0" fontId="19" fillId="0" borderId="5" xfId="0" applyFont="1" applyBorder="1" applyAlignment="1">
      <alignment horizontal="left" vertical="top"/>
    </xf>
    <xf numFmtId="0" fontId="22" fillId="8" borderId="2" xfId="0" applyFont="1" applyFill="1" applyBorder="1" applyAlignment="1">
      <alignment horizontal="left"/>
    </xf>
    <xf numFmtId="0" fontId="22" fillId="8" borderId="1" xfId="0" applyFont="1" applyFill="1" applyBorder="1" applyAlignment="1">
      <alignment horizontal="left"/>
    </xf>
    <xf numFmtId="0" fontId="22" fillId="8" borderId="1" xfId="0" applyFont="1" applyFill="1" applyBorder="1" applyAlignment="1">
      <alignment horizontal="center"/>
    </xf>
    <xf numFmtId="0" fontId="20" fillId="6" borderId="71" xfId="0" applyFont="1" applyFill="1" applyBorder="1" applyAlignment="1">
      <alignment horizontal="center" vertical="top"/>
    </xf>
    <xf numFmtId="0" fontId="20" fillId="6" borderId="61" xfId="0" applyFont="1" applyFill="1" applyBorder="1" applyAlignment="1">
      <alignment horizontal="center" vertical="top"/>
    </xf>
    <xf numFmtId="0" fontId="20" fillId="2" borderId="5" xfId="0" applyFont="1" applyFill="1" applyBorder="1" applyAlignment="1">
      <alignment horizontal="center" vertical="top" wrapText="1"/>
    </xf>
    <xf numFmtId="0" fontId="20" fillId="6" borderId="60" xfId="0" applyFont="1" applyFill="1" applyBorder="1" applyAlignment="1">
      <alignment horizontal="center" vertical="top"/>
    </xf>
    <xf numFmtId="0" fontId="20" fillId="6" borderId="62" xfId="0" applyFont="1" applyFill="1" applyBorder="1" applyAlignment="1">
      <alignment horizontal="center" vertical="top"/>
    </xf>
    <xf numFmtId="0" fontId="20" fillId="2" borderId="64" xfId="0" applyFont="1" applyFill="1" applyBorder="1" applyAlignment="1">
      <alignment horizontal="center" vertical="top" wrapText="1"/>
    </xf>
    <xf numFmtId="0" fontId="19" fillId="0" borderId="64" xfId="0" applyFont="1" applyBorder="1" applyAlignment="1">
      <alignment horizontal="center" vertical="top"/>
    </xf>
    <xf numFmtId="0" fontId="20" fillId="6" borderId="3" xfId="0" applyFont="1" applyFill="1" applyBorder="1" applyAlignment="1">
      <alignment horizontal="center" vertical="top"/>
    </xf>
    <xf numFmtId="0" fontId="20" fillId="6" borderId="64" xfId="0" applyFont="1" applyFill="1" applyBorder="1" applyAlignment="1">
      <alignment horizontal="center" vertical="top"/>
    </xf>
    <xf numFmtId="0" fontId="20" fillId="6" borderId="67" xfId="0" applyFont="1" applyFill="1" applyBorder="1" applyAlignment="1">
      <alignment horizontal="center" vertical="top"/>
    </xf>
    <xf numFmtId="0" fontId="19" fillId="0" borderId="64" xfId="0" applyFont="1" applyBorder="1" applyAlignment="1">
      <alignment horizontal="left" vertical="top"/>
    </xf>
    <xf numFmtId="0" fontId="19" fillId="0" borderId="4" xfId="0" applyFont="1" applyBorder="1" applyAlignment="1">
      <alignment horizontal="left" vertical="top" wrapText="1"/>
    </xf>
    <xf numFmtId="0" fontId="19" fillId="0" borderId="5" xfId="0" applyFont="1" applyBorder="1" applyAlignment="1">
      <alignment horizontal="left" vertical="top" wrapText="1"/>
    </xf>
    <xf numFmtId="0" fontId="20" fillId="2" borderId="4" xfId="0" applyFont="1" applyFill="1" applyBorder="1" applyAlignment="1">
      <alignment horizontal="center" vertical="top" wrapText="1"/>
    </xf>
    <xf numFmtId="0" fontId="19" fillId="0" borderId="69" xfId="0" applyFont="1" applyBorder="1" applyAlignment="1">
      <alignment horizontal="center" vertical="top"/>
    </xf>
    <xf numFmtId="0" fontId="19" fillId="0" borderId="69" xfId="0" applyFont="1" applyBorder="1" applyAlignment="1">
      <alignment horizontal="left" vertical="top"/>
    </xf>
    <xf numFmtId="0" fontId="0" fillId="15" borderId="4" xfId="0" applyFill="1" applyBorder="1" applyAlignment="1">
      <alignment horizontal="center"/>
    </xf>
    <xf numFmtId="0" fontId="0" fillId="15" borderId="6" xfId="0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15" fillId="5" borderId="25" xfId="0" applyFont="1" applyFill="1" applyBorder="1" applyAlignment="1">
      <alignment horizontal="center" vertical="center" wrapText="1"/>
    </xf>
    <xf numFmtId="0" fontId="15" fillId="5" borderId="5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0" fillId="5" borderId="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15" fillId="5" borderId="45" xfId="0" applyFont="1" applyFill="1" applyBorder="1" applyAlignment="1">
      <alignment horizontal="center" wrapText="1"/>
    </xf>
    <xf numFmtId="0" fontId="15" fillId="5" borderId="49" xfId="0" applyFont="1" applyFill="1" applyBorder="1" applyAlignment="1">
      <alignment horizontal="center" wrapText="1"/>
    </xf>
    <xf numFmtId="0" fontId="15" fillId="5" borderId="46" xfId="0" applyFont="1" applyFill="1" applyBorder="1" applyAlignment="1">
      <alignment horizontal="center" wrapText="1"/>
    </xf>
    <xf numFmtId="0" fontId="15" fillId="5" borderId="47" xfId="0" applyFont="1" applyFill="1" applyBorder="1" applyAlignment="1">
      <alignment horizontal="center" wrapText="1"/>
    </xf>
    <xf numFmtId="0" fontId="15" fillId="5" borderId="48" xfId="0" applyFont="1" applyFill="1" applyBorder="1" applyAlignment="1">
      <alignment horizontal="center" wrapText="1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1" xfId="0" applyFont="1" applyBorder="1" applyAlignment="1">
      <alignment horizontal="center"/>
    </xf>
    <xf numFmtId="0" fontId="24" fillId="11" borderId="4" xfId="0" applyFont="1" applyFill="1" applyBorder="1" applyAlignment="1">
      <alignment horizontal="center"/>
    </xf>
    <xf numFmtId="0" fontId="24" fillId="11" borderId="6" xfId="0" applyFont="1" applyFill="1" applyBorder="1" applyAlignment="1">
      <alignment horizontal="center"/>
    </xf>
    <xf numFmtId="0" fontId="24" fillId="11" borderId="5" xfId="0" applyFont="1" applyFill="1" applyBorder="1" applyAlignment="1">
      <alignment horizont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8" fillId="14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8" fillId="14" borderId="1" xfId="0" applyFont="1" applyFill="1" applyBorder="1" applyAlignment="1">
      <alignment horizontal="center"/>
    </xf>
    <xf numFmtId="0" fontId="28" fillId="14" borderId="2" xfId="0" applyFont="1" applyFill="1" applyBorder="1" applyAlignment="1">
      <alignment horizontal="center" vertical="center" wrapText="1"/>
    </xf>
    <xf numFmtId="0" fontId="28" fillId="14" borderId="13" xfId="0" applyFont="1" applyFill="1" applyBorder="1" applyAlignment="1">
      <alignment horizontal="center" vertical="center" wrapText="1"/>
    </xf>
    <xf numFmtId="0" fontId="28" fillId="14" borderId="3" xfId="0" applyFont="1" applyFill="1" applyBorder="1" applyAlignment="1">
      <alignment horizontal="center" vertical="center" wrapText="1"/>
    </xf>
  </cellXfs>
  <cellStyles count="4">
    <cellStyle name="Comma" xfId="2" builtinId="3"/>
    <cellStyle name="Comma [0]" xfId="1" builtinId="6"/>
    <cellStyle name="Normal" xfId="0" builtinId="0"/>
    <cellStyle name="Normal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9"/>
  <sheetViews>
    <sheetView workbookViewId="0">
      <selection activeCell="C17" sqref="C17"/>
    </sheetView>
  </sheetViews>
  <sheetFormatPr defaultRowHeight="14.4"/>
  <cols>
    <col min="1" max="1" width="5.5546875" customWidth="1"/>
    <col min="2" max="2" width="14.5546875" customWidth="1"/>
    <col min="3" max="3" width="23.109375" customWidth="1"/>
    <col min="4" max="4" width="14.33203125" customWidth="1"/>
    <col min="6" max="6" width="10.88671875" customWidth="1"/>
    <col min="8" max="8" width="17.5546875" customWidth="1"/>
  </cols>
  <sheetData>
    <row r="1" spans="1:8">
      <c r="A1" s="261" t="s">
        <v>0</v>
      </c>
      <c r="B1" s="261"/>
      <c r="C1" s="261"/>
      <c r="D1" s="261"/>
      <c r="E1" s="261"/>
      <c r="F1" s="261"/>
      <c r="G1" s="261"/>
      <c r="H1" s="261"/>
    </row>
    <row r="2" spans="1:8">
      <c r="A2" s="261" t="s">
        <v>1</v>
      </c>
      <c r="B2" s="261"/>
      <c r="C2" s="261"/>
      <c r="D2" s="261"/>
      <c r="E2" s="261"/>
      <c r="F2" s="261"/>
      <c r="G2" s="261"/>
      <c r="H2" s="261"/>
    </row>
    <row r="3" spans="1:8">
      <c r="A3" s="261" t="s">
        <v>11</v>
      </c>
      <c r="B3" s="261"/>
      <c r="C3" s="261"/>
      <c r="D3" s="261"/>
      <c r="E3" s="261"/>
      <c r="F3" s="261"/>
      <c r="G3" s="261"/>
      <c r="H3" s="261"/>
    </row>
    <row r="5" spans="1:8" ht="30" customHeight="1">
      <c r="A5" s="266" t="s">
        <v>2</v>
      </c>
      <c r="B5" s="266" t="s">
        <v>10</v>
      </c>
      <c r="C5" s="264" t="s">
        <v>3</v>
      </c>
      <c r="D5" s="262" t="s">
        <v>4</v>
      </c>
      <c r="E5" s="263"/>
      <c r="F5" s="3" t="s">
        <v>6</v>
      </c>
      <c r="G5" s="3" t="s">
        <v>8</v>
      </c>
      <c r="H5" s="264" t="s">
        <v>9</v>
      </c>
    </row>
    <row r="6" spans="1:8">
      <c r="A6" s="267"/>
      <c r="B6" s="267"/>
      <c r="C6" s="265"/>
      <c r="D6" s="2" t="s">
        <v>7</v>
      </c>
      <c r="E6" s="2" t="s">
        <v>5</v>
      </c>
      <c r="F6" s="2" t="s">
        <v>7</v>
      </c>
      <c r="G6" s="2" t="s">
        <v>5</v>
      </c>
      <c r="H6" s="265"/>
    </row>
    <row r="7" spans="1:8">
      <c r="A7" s="2">
        <v>1</v>
      </c>
      <c r="B7" s="1" t="s">
        <v>12</v>
      </c>
      <c r="C7" s="1" t="s">
        <v>13</v>
      </c>
      <c r="D7" s="4">
        <v>153906</v>
      </c>
      <c r="E7" s="4">
        <v>53100</v>
      </c>
      <c r="F7" s="4">
        <v>0</v>
      </c>
      <c r="G7" s="4">
        <v>77835</v>
      </c>
      <c r="H7" s="4">
        <v>284841</v>
      </c>
    </row>
    <row r="8" spans="1:8">
      <c r="A8" s="2"/>
      <c r="B8" s="1"/>
      <c r="C8" s="1"/>
      <c r="D8" s="4"/>
      <c r="E8" s="4"/>
      <c r="F8" s="4"/>
      <c r="G8" s="4"/>
      <c r="H8" s="4"/>
    </row>
    <row r="9" spans="1:8">
      <c r="A9" s="2"/>
      <c r="B9" s="1"/>
      <c r="C9" s="1"/>
      <c r="D9" s="4"/>
      <c r="E9" s="4"/>
      <c r="F9" s="4"/>
      <c r="G9" s="4"/>
      <c r="H9" s="4"/>
    </row>
    <row r="10" spans="1:8">
      <c r="A10" s="2"/>
      <c r="B10" s="1"/>
      <c r="C10" s="1"/>
      <c r="D10" s="4"/>
      <c r="E10" s="4"/>
      <c r="F10" s="4"/>
      <c r="G10" s="4"/>
      <c r="H10" s="4"/>
    </row>
    <row r="11" spans="1:8">
      <c r="A11" s="2"/>
      <c r="B11" s="1"/>
      <c r="C11" s="1"/>
      <c r="D11" s="4"/>
      <c r="E11" s="4"/>
      <c r="F11" s="4"/>
      <c r="G11" s="4"/>
      <c r="H11" s="4"/>
    </row>
    <row r="12" spans="1:8">
      <c r="A12" s="2"/>
      <c r="B12" s="1"/>
      <c r="C12" s="1"/>
      <c r="D12" s="4"/>
      <c r="E12" s="4"/>
      <c r="F12" s="4"/>
      <c r="G12" s="4"/>
      <c r="H12" s="4"/>
    </row>
    <row r="13" spans="1:8">
      <c r="A13" s="2"/>
      <c r="B13" s="1"/>
      <c r="C13" s="1"/>
      <c r="D13" s="4"/>
      <c r="E13" s="4"/>
      <c r="F13" s="4"/>
      <c r="G13" s="4"/>
      <c r="H13" s="4"/>
    </row>
    <row r="14" spans="1:8">
      <c r="A14" s="2"/>
      <c r="B14" s="1"/>
      <c r="C14" s="1"/>
      <c r="D14" s="4"/>
      <c r="E14" s="4"/>
      <c r="F14" s="4"/>
      <c r="G14" s="4"/>
      <c r="H14" s="4"/>
    </row>
    <row r="15" spans="1:8">
      <c r="A15" s="2"/>
      <c r="B15" s="1"/>
      <c r="C15" s="1"/>
      <c r="D15" s="4"/>
      <c r="E15" s="4"/>
      <c r="F15" s="4"/>
      <c r="G15" s="4"/>
      <c r="H15" s="4"/>
    </row>
    <row r="16" spans="1:8">
      <c r="A16" s="2"/>
      <c r="B16" s="1"/>
      <c r="C16" s="1"/>
      <c r="D16" s="4"/>
      <c r="E16" s="4"/>
      <c r="F16" s="4"/>
      <c r="G16" s="4"/>
      <c r="H16" s="4"/>
    </row>
    <row r="17" spans="1:8">
      <c r="A17" s="2"/>
      <c r="B17" s="1"/>
      <c r="C17" s="1"/>
      <c r="D17" s="4"/>
      <c r="E17" s="4"/>
      <c r="F17" s="4"/>
      <c r="G17" s="4"/>
      <c r="H17" s="4"/>
    </row>
    <row r="18" spans="1:8">
      <c r="A18" s="2"/>
      <c r="B18" s="1"/>
      <c r="C18" s="1"/>
      <c r="D18" s="4"/>
      <c r="E18" s="4"/>
      <c r="F18" s="4"/>
      <c r="G18" s="4"/>
      <c r="H18" s="4"/>
    </row>
    <row r="19" spans="1:8">
      <c r="A19" s="1"/>
      <c r="B19" s="1"/>
      <c r="C19" s="1"/>
      <c r="D19" s="4"/>
      <c r="E19" s="4"/>
      <c r="F19" s="4"/>
      <c r="G19" s="4"/>
      <c r="H19" s="4"/>
    </row>
  </sheetData>
  <mergeCells count="8">
    <mergeCell ref="A1:H1"/>
    <mergeCell ref="A2:H2"/>
    <mergeCell ref="A3:H3"/>
    <mergeCell ref="D5:E5"/>
    <mergeCell ref="C5:C6"/>
    <mergeCell ref="A5:A6"/>
    <mergeCell ref="H5:H6"/>
    <mergeCell ref="B5:B6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13"/>
  <sheetViews>
    <sheetView topLeftCell="A2" workbookViewId="0">
      <selection activeCell="H13" sqref="H13"/>
    </sheetView>
  </sheetViews>
  <sheetFormatPr defaultRowHeight="14.4"/>
  <cols>
    <col min="1" max="1" width="4.109375" customWidth="1"/>
    <col min="2" max="2" width="33.33203125" customWidth="1"/>
    <col min="3" max="3" width="11.44140625" customWidth="1"/>
    <col min="4" max="4" width="12.5546875" bestFit="1" customWidth="1"/>
    <col min="5" max="5" width="9.88671875" customWidth="1"/>
    <col min="6" max="6" width="9.33203125" customWidth="1"/>
  </cols>
  <sheetData>
    <row r="1" spans="1:14" ht="26.25" customHeight="1">
      <c r="A1" s="362" t="s">
        <v>264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</row>
    <row r="2" spans="1:14" ht="15" thickBot="1"/>
    <row r="3" spans="1:14">
      <c r="A3" s="356" t="s">
        <v>2</v>
      </c>
      <c r="B3" s="358" t="s">
        <v>171</v>
      </c>
      <c r="C3" s="360" t="s">
        <v>10</v>
      </c>
      <c r="D3" s="360"/>
      <c r="E3" s="360"/>
      <c r="F3" s="360"/>
      <c r="G3" s="360"/>
      <c r="H3" s="360"/>
      <c r="I3" s="360"/>
      <c r="J3" s="360"/>
      <c r="K3" s="360"/>
      <c r="L3" s="360"/>
      <c r="M3" s="360"/>
      <c r="N3" s="361"/>
    </row>
    <row r="4" spans="1:14" ht="16.5" customHeight="1">
      <c r="A4" s="357"/>
      <c r="B4" s="359"/>
      <c r="C4" s="136" t="s">
        <v>170</v>
      </c>
      <c r="D4" s="136" t="s">
        <v>172</v>
      </c>
      <c r="E4" s="136" t="s">
        <v>173</v>
      </c>
      <c r="F4" s="136" t="s">
        <v>174</v>
      </c>
      <c r="G4" s="136" t="s">
        <v>175</v>
      </c>
      <c r="H4" s="136" t="s">
        <v>176</v>
      </c>
      <c r="I4" s="136" t="s">
        <v>177</v>
      </c>
      <c r="J4" s="136" t="s">
        <v>178</v>
      </c>
      <c r="K4" s="136" t="s">
        <v>179</v>
      </c>
      <c r="L4" s="136" t="s">
        <v>180</v>
      </c>
      <c r="M4" s="136" t="s">
        <v>181</v>
      </c>
      <c r="N4" s="138" t="s">
        <v>182</v>
      </c>
    </row>
    <row r="5" spans="1:14">
      <c r="A5" s="139">
        <v>1</v>
      </c>
      <c r="B5" s="137" t="s">
        <v>190</v>
      </c>
      <c r="C5" s="132">
        <v>4020</v>
      </c>
      <c r="D5" s="221">
        <v>4045</v>
      </c>
      <c r="E5" s="221">
        <v>4989</v>
      </c>
      <c r="F5" s="221">
        <v>4558</v>
      </c>
      <c r="G5" s="134">
        <v>4109</v>
      </c>
      <c r="H5" s="134">
        <v>2940</v>
      </c>
      <c r="I5" s="130"/>
      <c r="J5" s="130"/>
      <c r="K5" s="133"/>
      <c r="L5" s="133"/>
      <c r="M5" s="1"/>
      <c r="N5" s="140"/>
    </row>
    <row r="6" spans="1:14" ht="16.5" customHeight="1">
      <c r="A6" s="139">
        <v>2</v>
      </c>
      <c r="B6" s="137" t="s">
        <v>183</v>
      </c>
      <c r="C6" s="130">
        <v>40.85</v>
      </c>
      <c r="D6" s="130">
        <v>47.22</v>
      </c>
      <c r="E6" s="135">
        <v>55.67</v>
      </c>
      <c r="F6" s="135">
        <v>58.78</v>
      </c>
      <c r="G6" s="130">
        <v>41.05</v>
      </c>
      <c r="H6" s="130">
        <v>55.28</v>
      </c>
      <c r="I6" s="130"/>
      <c r="J6" s="130"/>
      <c r="K6" s="130"/>
      <c r="L6" s="130"/>
      <c r="M6" s="1"/>
      <c r="N6" s="140"/>
    </row>
    <row r="7" spans="1:14" ht="19.5" customHeight="1">
      <c r="A7" s="139">
        <v>3</v>
      </c>
      <c r="B7" s="137" t="s">
        <v>184</v>
      </c>
      <c r="C7" s="130">
        <v>34.549999999999997</v>
      </c>
      <c r="D7" s="130">
        <v>29.81</v>
      </c>
      <c r="E7" s="130">
        <v>32.42</v>
      </c>
      <c r="F7" s="135">
        <v>36.72</v>
      </c>
      <c r="G7" s="130">
        <v>27.76</v>
      </c>
      <c r="H7" s="130">
        <v>28.68</v>
      </c>
      <c r="I7" s="130"/>
      <c r="J7" s="130"/>
      <c r="K7" s="130"/>
      <c r="L7" s="130"/>
      <c r="M7" s="1"/>
      <c r="N7" s="140"/>
    </row>
    <row r="8" spans="1:14" ht="30" customHeight="1">
      <c r="A8" s="139">
        <v>4</v>
      </c>
      <c r="B8" s="137" t="s">
        <v>185</v>
      </c>
      <c r="C8" s="222">
        <v>1.4470000000000001</v>
      </c>
      <c r="D8" s="135">
        <v>1.47</v>
      </c>
      <c r="E8" s="130">
        <v>1.58</v>
      </c>
      <c r="F8" s="135">
        <v>1.4</v>
      </c>
      <c r="G8" s="130">
        <v>1.77</v>
      </c>
      <c r="H8" s="130">
        <v>1.41</v>
      </c>
      <c r="I8" s="130"/>
      <c r="J8" s="130"/>
      <c r="K8" s="135"/>
      <c r="L8" s="135"/>
      <c r="M8" s="1"/>
      <c r="N8" s="140"/>
    </row>
    <row r="9" spans="1:14" ht="30" customHeight="1">
      <c r="A9" s="139">
        <v>5</v>
      </c>
      <c r="B9" s="137" t="s">
        <v>186</v>
      </c>
      <c r="C9" s="130">
        <v>1.01</v>
      </c>
      <c r="D9" s="130">
        <v>1.06</v>
      </c>
      <c r="E9" s="135">
        <v>1.1000000000000001</v>
      </c>
      <c r="F9" s="130">
        <v>1.24</v>
      </c>
      <c r="G9" s="135">
        <v>1.1000000000000001</v>
      </c>
      <c r="H9" s="130">
        <v>1.17</v>
      </c>
      <c r="I9" s="130"/>
      <c r="J9" s="130"/>
      <c r="K9" s="135"/>
      <c r="L9" s="130"/>
      <c r="M9" s="1"/>
      <c r="N9" s="140"/>
    </row>
    <row r="10" spans="1:14" ht="44.25" customHeight="1">
      <c r="A10" s="139">
        <v>6</v>
      </c>
      <c r="B10" s="137" t="s">
        <v>187</v>
      </c>
      <c r="C10" s="146" t="s">
        <v>191</v>
      </c>
      <c r="D10" s="146" t="s">
        <v>339</v>
      </c>
      <c r="E10" s="130">
        <v>10.43</v>
      </c>
      <c r="F10" s="130">
        <v>5.56</v>
      </c>
      <c r="G10" s="130">
        <v>0.65</v>
      </c>
      <c r="H10" s="130">
        <v>-20.66</v>
      </c>
      <c r="I10" s="130"/>
      <c r="J10" s="130"/>
      <c r="K10" s="130"/>
      <c r="L10" s="130"/>
      <c r="M10" s="1"/>
      <c r="N10" s="140"/>
    </row>
    <row r="11" spans="1:14" ht="49.5" customHeight="1">
      <c r="A11" s="139">
        <v>7</v>
      </c>
      <c r="B11" s="137" t="s">
        <v>188</v>
      </c>
      <c r="C11" s="130">
        <v>-14.14</v>
      </c>
      <c r="D11" s="130">
        <v>10.38</v>
      </c>
      <c r="E11" s="146" t="s">
        <v>344</v>
      </c>
      <c r="F11" s="146" t="s">
        <v>342</v>
      </c>
      <c r="G11" s="130">
        <v>-7.99</v>
      </c>
      <c r="H11" s="130">
        <v>-33.61</v>
      </c>
      <c r="I11" s="130"/>
      <c r="J11" s="130"/>
      <c r="K11" s="130"/>
      <c r="L11" s="130"/>
      <c r="M11" s="1"/>
      <c r="N11" s="140"/>
    </row>
    <row r="12" spans="1:14" ht="49.5" customHeight="1" thickBot="1">
      <c r="A12" s="141">
        <v>8</v>
      </c>
      <c r="B12" s="142" t="s">
        <v>189</v>
      </c>
      <c r="C12" s="143">
        <v>-2.0499999999999998</v>
      </c>
      <c r="D12" s="147">
        <v>32.93</v>
      </c>
      <c r="E12" s="147">
        <v>9.81</v>
      </c>
      <c r="F12" s="229" t="s">
        <v>343</v>
      </c>
      <c r="G12" s="147">
        <v>44.37</v>
      </c>
      <c r="H12" s="147">
        <v>-11.01</v>
      </c>
      <c r="I12" s="147"/>
      <c r="J12" s="147"/>
      <c r="K12" s="147"/>
      <c r="L12" s="147"/>
      <c r="M12" s="148"/>
      <c r="N12" s="149"/>
    </row>
    <row r="13" spans="1:14" ht="38.25" customHeight="1" thickBot="1">
      <c r="A13" s="154">
        <v>9</v>
      </c>
      <c r="B13" s="153" t="s">
        <v>199</v>
      </c>
      <c r="C13" s="230">
        <v>957578</v>
      </c>
      <c r="D13" s="230">
        <v>887281</v>
      </c>
      <c r="E13" s="230">
        <v>956748</v>
      </c>
      <c r="F13" s="230">
        <v>966936</v>
      </c>
      <c r="G13" s="251">
        <v>978.46699999999998</v>
      </c>
      <c r="H13" s="230">
        <v>944496</v>
      </c>
      <c r="I13" s="143"/>
      <c r="J13" s="143"/>
      <c r="K13" s="143"/>
      <c r="L13" s="143"/>
      <c r="M13" s="144"/>
      <c r="N13" s="145"/>
    </row>
  </sheetData>
  <mergeCells count="4">
    <mergeCell ref="A3:A4"/>
    <mergeCell ref="B3:B4"/>
    <mergeCell ref="C3:N3"/>
    <mergeCell ref="A1:N1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H60"/>
  <sheetViews>
    <sheetView topLeftCell="B1" workbookViewId="0">
      <selection activeCell="AA39" sqref="AA39"/>
    </sheetView>
  </sheetViews>
  <sheetFormatPr defaultRowHeight="14.4"/>
  <cols>
    <col min="1" max="1" width="36.109375" customWidth="1"/>
    <col min="4" max="4" width="7" customWidth="1"/>
    <col min="5" max="5" width="9.109375" hidden="1" customWidth="1"/>
    <col min="6" max="6" width="7.88671875" customWidth="1"/>
    <col min="7" max="7" width="2.5546875" hidden="1" customWidth="1"/>
    <col min="8" max="8" width="8.5546875" customWidth="1"/>
    <col min="9" max="9" width="9.109375" hidden="1" customWidth="1"/>
    <col min="10" max="10" width="7.6640625" customWidth="1"/>
    <col min="11" max="11" width="9.109375" hidden="1" customWidth="1"/>
    <col min="14" max="14" width="7.5546875" customWidth="1"/>
    <col min="15" max="15" width="9.109375" hidden="1" customWidth="1"/>
    <col min="16" max="16" width="6.6640625" customWidth="1"/>
    <col min="17" max="18" width="7.6640625" customWidth="1"/>
    <col min="19" max="19" width="9.5546875" customWidth="1"/>
    <col min="20" max="20" width="7.6640625" customWidth="1"/>
    <col min="21" max="21" width="6.33203125" customWidth="1"/>
    <col min="22" max="22" width="8.109375" customWidth="1"/>
    <col min="23" max="23" width="7.6640625" customWidth="1"/>
    <col min="24" max="24" width="6" customWidth="1"/>
    <col min="25" max="25" width="6.6640625" customWidth="1"/>
    <col min="26" max="26" width="9.109375" hidden="1" customWidth="1"/>
    <col min="28" max="28" width="11.33203125" customWidth="1"/>
    <col min="29" max="29" width="8.44140625" customWidth="1"/>
    <col min="30" max="30" width="9.109375" hidden="1" customWidth="1"/>
    <col min="31" max="31" width="7.109375" customWidth="1"/>
    <col min="32" max="32" width="9.109375" hidden="1" customWidth="1"/>
    <col min="33" max="33" width="5.44140625" customWidth="1"/>
    <col min="34" max="34" width="9.109375" hidden="1" customWidth="1"/>
  </cols>
  <sheetData>
    <row r="1" spans="1:25" ht="21">
      <c r="A1" s="363" t="s">
        <v>272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363"/>
      <c r="W1" s="363"/>
      <c r="X1" s="363"/>
    </row>
    <row r="3" spans="1:25">
      <c r="A3" s="368" t="s">
        <v>273</v>
      </c>
      <c r="B3" s="368">
        <v>2010</v>
      </c>
      <c r="C3" s="368">
        <v>2011</v>
      </c>
      <c r="D3" s="368">
        <v>2012</v>
      </c>
      <c r="E3" s="192"/>
      <c r="F3" s="368">
        <v>2013</v>
      </c>
      <c r="G3" s="192"/>
      <c r="H3" s="364">
        <v>2014</v>
      </c>
      <c r="I3" s="364"/>
      <c r="J3" s="364"/>
      <c r="K3" s="364"/>
      <c r="L3" s="364"/>
      <c r="M3" s="364"/>
      <c r="N3" s="364">
        <v>2014</v>
      </c>
      <c r="O3" s="192"/>
      <c r="P3" s="364">
        <v>2015</v>
      </c>
      <c r="Q3" s="364"/>
      <c r="R3" s="364"/>
      <c r="S3" s="364"/>
      <c r="T3" s="364">
        <v>2015</v>
      </c>
      <c r="U3" s="364">
        <v>2016</v>
      </c>
      <c r="V3" s="364"/>
      <c r="W3" s="364"/>
      <c r="X3" s="364"/>
      <c r="Y3" s="368">
        <v>2016</v>
      </c>
    </row>
    <row r="4" spans="1:25">
      <c r="A4" s="369"/>
      <c r="B4" s="369"/>
      <c r="C4" s="369"/>
      <c r="D4" s="369"/>
      <c r="E4" s="192"/>
      <c r="F4" s="369"/>
      <c r="G4" s="192"/>
      <c r="H4" s="192" t="s">
        <v>274</v>
      </c>
      <c r="I4" s="192"/>
      <c r="J4" s="192" t="s">
        <v>275</v>
      </c>
      <c r="K4" s="192"/>
      <c r="L4" s="192" t="s">
        <v>276</v>
      </c>
      <c r="M4" s="192" t="s">
        <v>277</v>
      </c>
      <c r="N4" s="364"/>
      <c r="O4" s="192"/>
      <c r="P4" s="192" t="s">
        <v>274</v>
      </c>
      <c r="Q4" s="192" t="s">
        <v>275</v>
      </c>
      <c r="R4" s="192" t="s">
        <v>276</v>
      </c>
      <c r="S4" s="192" t="s">
        <v>277</v>
      </c>
      <c r="T4" s="364"/>
      <c r="U4" s="192" t="s">
        <v>274</v>
      </c>
      <c r="V4" s="192" t="s">
        <v>275</v>
      </c>
      <c r="W4" s="192" t="s">
        <v>276</v>
      </c>
      <c r="X4" s="192" t="s">
        <v>277</v>
      </c>
      <c r="Y4" s="369"/>
    </row>
    <row r="5" spans="1:25">
      <c r="A5" s="211" t="s">
        <v>278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10"/>
    </row>
    <row r="6" spans="1:25">
      <c r="A6" s="193" t="s">
        <v>279</v>
      </c>
      <c r="B6" s="193">
        <v>127.69</v>
      </c>
      <c r="C6" s="193">
        <v>134.55000000000001</v>
      </c>
      <c r="D6" s="193">
        <v>140.15</v>
      </c>
      <c r="E6" s="193"/>
      <c r="F6" s="193">
        <v>155.38999999999999</v>
      </c>
      <c r="G6" s="193"/>
      <c r="H6" s="193">
        <v>113.12</v>
      </c>
      <c r="I6" s="193"/>
      <c r="J6" s="193">
        <v>113.43</v>
      </c>
      <c r="K6" s="193"/>
      <c r="L6" s="193">
        <v>116.79</v>
      </c>
      <c r="M6" s="193">
        <v>125.06</v>
      </c>
      <c r="N6" s="193">
        <v>125.06</v>
      </c>
      <c r="O6" s="193"/>
      <c r="P6" s="193">
        <v>120.22</v>
      </c>
      <c r="Q6" s="200">
        <v>122.7</v>
      </c>
      <c r="R6" s="200">
        <v>124.09</v>
      </c>
      <c r="S6" s="193">
        <v>126.41</v>
      </c>
      <c r="T6" s="193">
        <v>126.41</v>
      </c>
      <c r="U6" s="200">
        <v>128.19</v>
      </c>
      <c r="V6" s="193">
        <v>126.66</v>
      </c>
      <c r="W6" s="193">
        <v>130.41999999999999</v>
      </c>
      <c r="X6" s="193"/>
      <c r="Y6" s="193"/>
    </row>
    <row r="7" spans="1:25">
      <c r="A7" s="193" t="s">
        <v>280</v>
      </c>
      <c r="B7" s="193">
        <v>127.69</v>
      </c>
      <c r="C7" s="193">
        <v>134.55000000000001</v>
      </c>
      <c r="D7" s="193">
        <v>140.15</v>
      </c>
      <c r="E7" s="193"/>
      <c r="F7" s="193">
        <v>155.38999999999999</v>
      </c>
      <c r="G7" s="193"/>
      <c r="H7" s="193">
        <v>113.58</v>
      </c>
      <c r="I7" s="193"/>
      <c r="J7" s="193">
        <v>113.89</v>
      </c>
      <c r="K7" s="193"/>
      <c r="L7" s="200">
        <v>117.3</v>
      </c>
      <c r="M7" s="193">
        <v>126.03</v>
      </c>
      <c r="N7" s="193">
        <v>126.03</v>
      </c>
      <c r="O7" s="193"/>
      <c r="P7" s="193">
        <v>120.99</v>
      </c>
      <c r="Q7" s="193">
        <v>123.48</v>
      </c>
      <c r="R7" s="193">
        <v>124.83</v>
      </c>
      <c r="S7" s="193">
        <v>127.1</v>
      </c>
      <c r="T7" s="193">
        <v>127.1</v>
      </c>
      <c r="U7" s="193">
        <v>127.72</v>
      </c>
      <c r="V7" s="193">
        <v>127.38</v>
      </c>
      <c r="W7" s="193">
        <v>131.16</v>
      </c>
      <c r="X7" s="193"/>
      <c r="Y7" s="193"/>
    </row>
    <row r="8" spans="1:25" ht="18.75" customHeight="1">
      <c r="A8" s="193" t="s">
        <v>281</v>
      </c>
      <c r="B8" s="365"/>
      <c r="C8" s="366"/>
      <c r="D8" s="366"/>
      <c r="E8" s="366"/>
      <c r="F8" s="367"/>
      <c r="G8" s="193"/>
      <c r="H8" s="193">
        <v>109.82</v>
      </c>
      <c r="I8" s="193"/>
      <c r="J8" s="193">
        <v>110.17</v>
      </c>
      <c r="K8" s="193"/>
      <c r="L8" s="193">
        <v>113.21</v>
      </c>
      <c r="M8" s="193">
        <v>118.22</v>
      </c>
      <c r="N8" s="193">
        <v>118.22</v>
      </c>
      <c r="O8" s="193"/>
      <c r="P8" s="193">
        <v>114.79</v>
      </c>
      <c r="Q8" s="193">
        <v>117.15</v>
      </c>
      <c r="R8" s="193">
        <v>118.87</v>
      </c>
      <c r="S8" s="193">
        <v>121.52</v>
      </c>
      <c r="T8" s="193">
        <v>121.52</v>
      </c>
      <c r="U8" s="193">
        <v>121.09</v>
      </c>
      <c r="V8" s="193">
        <v>121.56</v>
      </c>
      <c r="W8" s="193">
        <v>125.2</v>
      </c>
      <c r="X8" s="193"/>
      <c r="Y8" s="193"/>
    </row>
    <row r="9" spans="1:25" ht="20.25" customHeight="1">
      <c r="A9" s="193" t="s">
        <v>283</v>
      </c>
      <c r="B9" s="193">
        <v>7.84</v>
      </c>
      <c r="C9" s="193">
        <v>5.37</v>
      </c>
      <c r="D9" s="193">
        <v>4.16</v>
      </c>
      <c r="E9" s="193"/>
      <c r="F9" s="193">
        <v>10.87</v>
      </c>
      <c r="G9" s="193"/>
      <c r="H9" s="193">
        <v>8.6300000000000008</v>
      </c>
      <c r="I9" s="193"/>
      <c r="J9" s="193">
        <v>6.16</v>
      </c>
      <c r="K9" s="193"/>
      <c r="L9" s="200">
        <v>6</v>
      </c>
      <c r="M9" s="193">
        <v>11.58</v>
      </c>
      <c r="N9" s="193">
        <v>11.58</v>
      </c>
      <c r="O9" s="193"/>
      <c r="P9" s="193">
        <v>6.28</v>
      </c>
      <c r="Q9" s="193">
        <v>8.17</v>
      </c>
      <c r="R9" s="193">
        <v>6.25</v>
      </c>
      <c r="S9" s="193">
        <v>1.08</v>
      </c>
      <c r="T9" s="193">
        <v>1.08</v>
      </c>
      <c r="U9" s="193">
        <v>6.62</v>
      </c>
      <c r="V9" s="193">
        <v>3.23</v>
      </c>
      <c r="W9" s="200">
        <v>5.0999999999999996</v>
      </c>
      <c r="X9" s="193"/>
      <c r="Y9" s="193"/>
    </row>
    <row r="10" spans="1:25" ht="15" customHeight="1">
      <c r="A10" s="193" t="s">
        <v>282</v>
      </c>
      <c r="B10" s="193">
        <v>7.84</v>
      </c>
      <c r="C10" s="193">
        <v>5.37</v>
      </c>
      <c r="D10" s="193">
        <v>4.16</v>
      </c>
      <c r="E10" s="193"/>
      <c r="F10" s="193">
        <v>10.87</v>
      </c>
      <c r="G10" s="193"/>
      <c r="H10" s="193">
        <v>8.8699999999999992</v>
      </c>
      <c r="I10" s="193"/>
      <c r="J10" s="193">
        <v>6.26</v>
      </c>
      <c r="K10" s="193"/>
      <c r="L10" s="193">
        <v>5.95</v>
      </c>
      <c r="M10" s="193">
        <v>11.9</v>
      </c>
      <c r="N10" s="193">
        <v>11.9</v>
      </c>
      <c r="O10" s="193"/>
      <c r="P10" s="193">
        <v>6.52</v>
      </c>
      <c r="Q10" s="193">
        <v>8.42</v>
      </c>
      <c r="R10" s="193">
        <v>6.42</v>
      </c>
      <c r="S10" s="193">
        <v>0.85</v>
      </c>
      <c r="T10" s="193">
        <v>0.85</v>
      </c>
      <c r="U10" s="193">
        <v>4.97</v>
      </c>
      <c r="V10" s="193">
        <v>3.16</v>
      </c>
      <c r="W10" s="193">
        <v>5.07</v>
      </c>
      <c r="X10" s="193"/>
      <c r="Y10" s="193"/>
    </row>
    <row r="11" spans="1:25" ht="17.25" customHeight="1">
      <c r="A11" s="193" t="s">
        <v>284</v>
      </c>
      <c r="B11" s="365"/>
      <c r="C11" s="366"/>
      <c r="D11" s="366"/>
      <c r="E11" s="366"/>
      <c r="F11" s="367"/>
      <c r="G11" s="193"/>
      <c r="H11" s="193">
        <v>6.94</v>
      </c>
      <c r="I11" s="193"/>
      <c r="J11" s="193">
        <v>5.44</v>
      </c>
      <c r="K11" s="193"/>
      <c r="L11" s="193">
        <v>6.37</v>
      </c>
      <c r="M11" s="193">
        <v>9.24</v>
      </c>
      <c r="N11" s="193">
        <v>9.24</v>
      </c>
      <c r="O11" s="193"/>
      <c r="P11" s="193">
        <v>4.53</v>
      </c>
      <c r="Q11" s="193">
        <v>6.34</v>
      </c>
      <c r="R11" s="200">
        <v>5</v>
      </c>
      <c r="S11" s="193">
        <v>2.79</v>
      </c>
      <c r="T11" s="193">
        <v>2.79</v>
      </c>
      <c r="U11" s="193">
        <v>7.2</v>
      </c>
      <c r="V11" s="193">
        <v>3.76</v>
      </c>
      <c r="W11" s="193">
        <v>5.33</v>
      </c>
      <c r="X11" s="193"/>
      <c r="Y11" s="193"/>
    </row>
    <row r="12" spans="1:25" ht="18" customHeight="1">
      <c r="A12" s="211" t="s">
        <v>326</v>
      </c>
      <c r="B12" s="209"/>
      <c r="C12" s="209"/>
      <c r="D12" s="209"/>
      <c r="E12" s="209"/>
      <c r="F12" s="209"/>
      <c r="G12" s="209"/>
      <c r="H12" s="209"/>
      <c r="I12" s="209"/>
      <c r="J12" s="209"/>
      <c r="K12" s="209"/>
      <c r="L12" s="209"/>
      <c r="M12" s="209"/>
      <c r="N12" s="209"/>
      <c r="O12" s="209"/>
      <c r="P12" s="209"/>
      <c r="Q12" s="209"/>
      <c r="R12" s="209"/>
      <c r="S12" s="209"/>
      <c r="T12" s="209"/>
      <c r="U12" s="209"/>
      <c r="V12" s="209"/>
      <c r="W12" s="209"/>
      <c r="X12" s="209"/>
      <c r="Y12" s="210"/>
    </row>
    <row r="13" spans="1:25" ht="17.25" customHeight="1">
      <c r="A13" s="207" t="s">
        <v>285</v>
      </c>
      <c r="B13" s="205"/>
      <c r="C13" s="205"/>
      <c r="D13" s="205"/>
      <c r="E13" s="205"/>
      <c r="F13" s="205"/>
      <c r="G13" s="205"/>
      <c r="H13" s="205"/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205"/>
      <c r="T13" s="205"/>
      <c r="U13" s="205"/>
      <c r="V13" s="205"/>
      <c r="W13" s="205"/>
      <c r="X13" s="205"/>
      <c r="Y13" s="206"/>
    </row>
    <row r="14" spans="1:25" ht="16.5" customHeight="1">
      <c r="A14" s="194" t="s">
        <v>286</v>
      </c>
      <c r="B14" s="193">
        <v>59.402999999999999</v>
      </c>
      <c r="C14" s="193">
        <v>61.661000000000001</v>
      </c>
      <c r="D14" s="193">
        <v>64.224000000000004</v>
      </c>
      <c r="E14" s="193"/>
      <c r="F14" s="193">
        <v>66.819000000000003</v>
      </c>
      <c r="G14" s="193"/>
      <c r="H14" s="193">
        <v>17.158999999999999</v>
      </c>
      <c r="I14" s="193"/>
      <c r="J14" s="193">
        <v>17.332999999999998</v>
      </c>
      <c r="K14" s="193"/>
      <c r="L14" s="193">
        <v>17.704000000000001</v>
      </c>
      <c r="M14" s="193">
        <v>17.814</v>
      </c>
      <c r="N14" s="193">
        <v>70.010000000000005</v>
      </c>
      <c r="O14" s="193"/>
      <c r="P14" s="193">
        <v>17.884</v>
      </c>
      <c r="Q14" s="193">
        <v>18.068999999999999</v>
      </c>
      <c r="R14" s="193">
        <v>18.498000000000001</v>
      </c>
      <c r="S14" s="193">
        <v>18.568999999999999</v>
      </c>
      <c r="T14" s="193">
        <v>73.021000000000001</v>
      </c>
      <c r="U14" s="193">
        <v>18.613</v>
      </c>
      <c r="V14" s="193">
        <v>18.852</v>
      </c>
      <c r="W14" s="193">
        <v>19.317</v>
      </c>
      <c r="X14" s="193"/>
      <c r="Y14" s="193"/>
    </row>
    <row r="15" spans="1:25" ht="19.5" customHeight="1">
      <c r="A15" s="194" t="s">
        <v>287</v>
      </c>
      <c r="B15" s="193">
        <v>1.1140000000000001</v>
      </c>
      <c r="C15" s="193">
        <v>1.147</v>
      </c>
      <c r="D15" s="193">
        <v>1.1890000000000001</v>
      </c>
      <c r="E15" s="193"/>
      <c r="F15" s="193">
        <v>1.3089999999999999</v>
      </c>
      <c r="G15" s="193"/>
      <c r="H15" s="193">
        <v>377</v>
      </c>
      <c r="I15" s="193"/>
      <c r="J15" s="193">
        <v>389</v>
      </c>
      <c r="K15" s="193"/>
      <c r="L15" s="193">
        <v>368</v>
      </c>
      <c r="M15" s="193">
        <v>377</v>
      </c>
      <c r="N15" s="193">
        <v>1.5109999999999999</v>
      </c>
      <c r="O15" s="193"/>
      <c r="P15" s="193">
        <v>377</v>
      </c>
      <c r="Q15" s="193">
        <v>378</v>
      </c>
      <c r="R15" s="193">
        <v>397</v>
      </c>
      <c r="S15" s="193">
        <v>410</v>
      </c>
      <c r="T15" s="193">
        <v>1.5620000000000001</v>
      </c>
      <c r="U15" s="193">
        <v>401</v>
      </c>
      <c r="V15" s="193">
        <v>410</v>
      </c>
      <c r="W15" s="193">
        <v>417</v>
      </c>
      <c r="X15" s="193"/>
      <c r="Y15" s="193"/>
    </row>
    <row r="16" spans="1:25" ht="19.5" customHeight="1">
      <c r="A16" s="194" t="s">
        <v>288</v>
      </c>
      <c r="B16" s="193">
        <v>14.319000000000001</v>
      </c>
      <c r="C16" s="193">
        <v>14.545</v>
      </c>
      <c r="D16" s="193">
        <v>14.991</v>
      </c>
      <c r="E16" s="193"/>
      <c r="F16" s="193">
        <v>15.715</v>
      </c>
      <c r="G16" s="193"/>
      <c r="H16" s="193">
        <v>2.96</v>
      </c>
      <c r="I16" s="193"/>
      <c r="J16" s="193">
        <v>3.6120000000000001</v>
      </c>
      <c r="K16" s="193"/>
      <c r="L16" s="193">
        <v>3.766</v>
      </c>
      <c r="M16" s="193">
        <v>5.8769999999999998</v>
      </c>
      <c r="N16" s="193">
        <v>16.215</v>
      </c>
      <c r="O16" s="193"/>
      <c r="P16" s="193">
        <v>3.004</v>
      </c>
      <c r="Q16" s="193">
        <v>3.7869999999999999</v>
      </c>
      <c r="R16" s="193">
        <v>3.9910000000000001</v>
      </c>
      <c r="S16" s="193">
        <v>6.1909999999999998</v>
      </c>
      <c r="T16" s="193">
        <v>16.974</v>
      </c>
      <c r="U16" s="193">
        <v>3.1040000000000001</v>
      </c>
      <c r="V16" s="193">
        <v>3.9980000000000002</v>
      </c>
      <c r="W16" s="193">
        <v>3.92</v>
      </c>
      <c r="X16" s="193"/>
      <c r="Y16" s="193"/>
    </row>
    <row r="17" spans="1:25" ht="15.75" customHeight="1">
      <c r="A17" s="194" t="s">
        <v>289</v>
      </c>
      <c r="B17" s="193">
        <v>30.724</v>
      </c>
      <c r="C17" s="193">
        <v>34.084000000000003</v>
      </c>
      <c r="D17" s="193">
        <v>36.256</v>
      </c>
      <c r="E17" s="193"/>
      <c r="F17" s="193">
        <v>37.947000000000003</v>
      </c>
      <c r="G17" s="193"/>
      <c r="H17" s="193">
        <v>9.4649999999999999</v>
      </c>
      <c r="I17" s="193"/>
      <c r="J17" s="193">
        <v>9.8680000000000003</v>
      </c>
      <c r="K17" s="193"/>
      <c r="L17" s="193">
        <v>10.098000000000001</v>
      </c>
      <c r="M17" s="193">
        <v>10.512</v>
      </c>
      <c r="N17" s="193">
        <v>39.942999999999998</v>
      </c>
      <c r="O17" s="193"/>
      <c r="P17" s="193">
        <v>9.9269999999999996</v>
      </c>
      <c r="Q17" s="193">
        <v>10.23</v>
      </c>
      <c r="R17" s="193">
        <v>10.565</v>
      </c>
      <c r="S17" s="193">
        <v>10.954000000000001</v>
      </c>
      <c r="T17" s="193">
        <v>41.676000000000002</v>
      </c>
      <c r="U17" s="193">
        <v>10.347</v>
      </c>
      <c r="V17" s="193">
        <v>10.654</v>
      </c>
      <c r="W17" s="193">
        <v>10.875999999999999</v>
      </c>
      <c r="X17" s="193"/>
      <c r="Y17" s="193"/>
    </row>
    <row r="18" spans="1:25" ht="18" customHeight="1">
      <c r="A18" s="194" t="s">
        <v>290</v>
      </c>
      <c r="B18" s="194">
        <v>-25</v>
      </c>
      <c r="C18" s="193">
        <v>499</v>
      </c>
      <c r="D18" s="193">
        <v>692</v>
      </c>
      <c r="E18" s="193"/>
      <c r="F18" s="193">
        <v>378</v>
      </c>
      <c r="G18" s="193"/>
      <c r="H18" s="193">
        <v>-34</v>
      </c>
      <c r="I18" s="193"/>
      <c r="J18" s="193">
        <v>111</v>
      </c>
      <c r="K18" s="193"/>
      <c r="L18" s="193">
        <v>20</v>
      </c>
      <c r="M18" s="193">
        <v>-28</v>
      </c>
      <c r="N18" s="193">
        <v>69</v>
      </c>
      <c r="O18" s="193"/>
      <c r="P18" s="193">
        <v>-46</v>
      </c>
      <c r="Q18" s="193">
        <v>94</v>
      </c>
      <c r="R18" s="193">
        <v>83</v>
      </c>
      <c r="S18" s="193">
        <v>-50</v>
      </c>
      <c r="T18" s="193">
        <v>81</v>
      </c>
      <c r="U18" s="193">
        <v>-142</v>
      </c>
      <c r="V18" s="193">
        <v>551</v>
      </c>
      <c r="W18" s="193">
        <v>145</v>
      </c>
      <c r="X18" s="193"/>
      <c r="Y18" s="193"/>
    </row>
    <row r="19" spans="1:25" ht="18" customHeight="1">
      <c r="A19" s="194" t="s">
        <v>291</v>
      </c>
      <c r="B19" s="193">
        <v>17.890999999999998</v>
      </c>
      <c r="C19" s="193">
        <v>21.312999999999999</v>
      </c>
      <c r="D19" s="193">
        <v>17.556000000000001</v>
      </c>
      <c r="E19" s="193"/>
      <c r="F19" s="193">
        <v>19.295000000000002</v>
      </c>
      <c r="G19" s="193"/>
      <c r="H19" s="193">
        <v>4.7809999999999997</v>
      </c>
      <c r="I19" s="193"/>
      <c r="J19" s="193">
        <v>4.8099999999999996</v>
      </c>
      <c r="K19" s="193"/>
      <c r="L19" s="193">
        <v>4.867</v>
      </c>
      <c r="M19" s="193">
        <v>5.4630000000000001</v>
      </c>
      <c r="N19" s="193">
        <v>19.922000000000001</v>
      </c>
      <c r="O19" s="193"/>
      <c r="P19" s="193">
        <v>4.9420000000000002</v>
      </c>
      <c r="Q19" s="193">
        <v>5.8380000000000001</v>
      </c>
      <c r="R19" s="193">
        <v>5.0679999999999996</v>
      </c>
      <c r="S19" s="193">
        <v>5.2359999999999998</v>
      </c>
      <c r="T19" s="193">
        <v>21.084</v>
      </c>
      <c r="U19" s="193">
        <v>4.4039999999999999</v>
      </c>
      <c r="V19" s="193">
        <v>4.0670000000000002</v>
      </c>
      <c r="W19" s="193">
        <v>4.7789999999999999</v>
      </c>
      <c r="X19" s="193"/>
      <c r="Y19" s="193"/>
    </row>
    <row r="20" spans="1:25" ht="18.75" customHeight="1">
      <c r="A20" s="194" t="s">
        <v>292</v>
      </c>
      <c r="B20" s="193">
        <v>7.8639999999999999</v>
      </c>
      <c r="C20" s="193">
        <v>8.8149999999999995</v>
      </c>
      <c r="D20" s="193">
        <v>9.907</v>
      </c>
      <c r="E20" s="193"/>
      <c r="F20" s="193">
        <v>8.4770000000000003</v>
      </c>
      <c r="G20" s="193"/>
      <c r="H20" s="193">
        <v>2.133</v>
      </c>
      <c r="I20" s="193"/>
      <c r="J20" s="201">
        <v>2</v>
      </c>
      <c r="K20" s="193"/>
      <c r="L20" s="193">
        <v>2.3050000000000002</v>
      </c>
      <c r="M20" s="193">
        <v>2.4430000000000001</v>
      </c>
      <c r="N20" s="193">
        <v>8.8810000000000002</v>
      </c>
      <c r="O20" s="193"/>
      <c r="P20" s="193">
        <v>2.133</v>
      </c>
      <c r="Q20" s="193">
        <v>2.1349999999999998</v>
      </c>
      <c r="R20" s="193">
        <v>2.1360000000000001</v>
      </c>
      <c r="S20" s="193">
        <v>2.323</v>
      </c>
      <c r="T20" s="193">
        <v>8.7270000000000003</v>
      </c>
      <c r="U20" s="193">
        <v>2.0939999999999999</v>
      </c>
      <c r="V20" s="193">
        <v>1.698</v>
      </c>
      <c r="W20" s="193">
        <v>1.853</v>
      </c>
      <c r="X20" s="193"/>
      <c r="Y20" s="193"/>
    </row>
    <row r="21" spans="1:25">
      <c r="A21" s="194" t="s">
        <v>293</v>
      </c>
      <c r="B21" s="193">
        <v>-10.542999999999999</v>
      </c>
      <c r="C21" s="193">
        <v>-12.754</v>
      </c>
      <c r="D21" s="193">
        <v>-6.2759999999999998</v>
      </c>
      <c r="E21" s="193"/>
      <c r="F21" s="193">
        <v>-7.1120000000000001</v>
      </c>
      <c r="G21" s="193"/>
      <c r="H21" s="193">
        <v>-318</v>
      </c>
      <c r="I21" s="193"/>
      <c r="J21" s="193">
        <v>-1.2589999999999999</v>
      </c>
      <c r="K21" s="193"/>
      <c r="L21" s="193">
        <v>-462</v>
      </c>
      <c r="M21" s="193">
        <v>-3.4340000000000002</v>
      </c>
      <c r="N21" s="193">
        <v>-5.4720000000000004</v>
      </c>
      <c r="O21" s="193"/>
      <c r="P21" s="193">
        <v>74</v>
      </c>
      <c r="Q21" s="193">
        <v>-0.59499999999999997</v>
      </c>
      <c r="R21" s="193">
        <v>-732</v>
      </c>
      <c r="S21" s="193">
        <v>-2.8889999999999998</v>
      </c>
      <c r="T21" s="193">
        <v>-5.1420000000000003</v>
      </c>
      <c r="U21" s="193">
        <v>1.284</v>
      </c>
      <c r="V21" s="193">
        <v>-136</v>
      </c>
      <c r="W21" s="193">
        <v>-145</v>
      </c>
      <c r="X21" s="193"/>
      <c r="Y21" s="193"/>
    </row>
    <row r="22" spans="1:25">
      <c r="A22" s="207" t="s">
        <v>294</v>
      </c>
      <c r="B22" s="205"/>
      <c r="C22" s="205"/>
      <c r="D22" s="205"/>
      <c r="E22" s="205"/>
      <c r="F22" s="205"/>
      <c r="G22" s="205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6"/>
    </row>
    <row r="23" spans="1:25">
      <c r="A23" s="195" t="s">
        <v>295</v>
      </c>
      <c r="B23" s="202">
        <v>27.277999999999999</v>
      </c>
      <c r="C23" s="202">
        <v>28.535</v>
      </c>
      <c r="D23" s="202">
        <v>29.285</v>
      </c>
      <c r="E23" s="202"/>
      <c r="F23" s="202">
        <v>30.286000000000001</v>
      </c>
      <c r="G23" s="202"/>
      <c r="H23" s="202">
        <v>7.6130000000000004</v>
      </c>
      <c r="I23" s="202"/>
      <c r="J23" s="202">
        <v>8.1750000000000007</v>
      </c>
      <c r="K23" s="202"/>
      <c r="L23" s="202">
        <v>4.5629999999999997</v>
      </c>
      <c r="M23" s="202">
        <v>7.7949999999999999</v>
      </c>
      <c r="N23" s="202">
        <v>32.146999999999998</v>
      </c>
      <c r="O23" s="202"/>
      <c r="P23" s="202">
        <v>7.8920000000000003</v>
      </c>
      <c r="Q23" s="202">
        <v>8.2270000000000003</v>
      </c>
      <c r="R23" s="202">
        <v>8.702</v>
      </c>
      <c r="S23" s="202">
        <v>8.718</v>
      </c>
      <c r="T23" s="202">
        <v>33.539000000000001</v>
      </c>
      <c r="U23" s="202">
        <v>8.3219999999999992</v>
      </c>
      <c r="V23" s="202">
        <v>8.4220000000000006</v>
      </c>
      <c r="W23" s="202">
        <v>8.6069999999999993</v>
      </c>
      <c r="X23" s="202">
        <v>0.48</v>
      </c>
      <c r="Y23" s="202">
        <v>1.96</v>
      </c>
    </row>
    <row r="24" spans="1:25">
      <c r="A24" s="195" t="s">
        <v>296</v>
      </c>
      <c r="B24" s="202">
        <v>4.782</v>
      </c>
      <c r="C24" s="202">
        <v>5.0279999999999996</v>
      </c>
      <c r="D24" s="202">
        <v>5.3209999999999997</v>
      </c>
      <c r="E24" s="202"/>
      <c r="F24" s="202">
        <v>5.726</v>
      </c>
      <c r="G24" s="202"/>
      <c r="H24" s="202">
        <v>1.4750000000000001</v>
      </c>
      <c r="I24" s="202"/>
      <c r="J24" s="202">
        <v>1.46</v>
      </c>
      <c r="K24" s="202"/>
      <c r="L24" s="202">
        <v>1.4550000000000001</v>
      </c>
      <c r="M24" s="202">
        <v>1.534</v>
      </c>
      <c r="N24" s="202">
        <v>5.9240000000000004</v>
      </c>
      <c r="O24" s="202"/>
      <c r="P24" s="202">
        <v>1.569</v>
      </c>
      <c r="Q24" s="202">
        <v>1.5409999999999999</v>
      </c>
      <c r="R24" s="202">
        <v>1.5429999999999999</v>
      </c>
      <c r="S24" s="202">
        <v>1.482</v>
      </c>
      <c r="T24" s="202">
        <v>6.1360000000000001</v>
      </c>
      <c r="U24" s="202">
        <v>1.514</v>
      </c>
      <c r="V24" s="202">
        <v>1.536</v>
      </c>
      <c r="W24" s="202">
        <v>1.5920000000000001</v>
      </c>
      <c r="X24" s="202">
        <v>9.26</v>
      </c>
      <c r="Y24" s="238">
        <v>2</v>
      </c>
    </row>
    <row r="25" spans="1:25">
      <c r="A25" s="195" t="s">
        <v>297</v>
      </c>
      <c r="B25" s="202">
        <v>12.276999999999999</v>
      </c>
      <c r="C25" s="202">
        <v>12.859</v>
      </c>
      <c r="D25" s="202">
        <v>13.69</v>
      </c>
      <c r="E25" s="202"/>
      <c r="F25" s="202">
        <v>14.394</v>
      </c>
      <c r="G25" s="202"/>
      <c r="H25" s="202">
        <v>3.6760000000000002</v>
      </c>
      <c r="I25" s="202"/>
      <c r="J25" s="202">
        <v>3.6789999999999998</v>
      </c>
      <c r="K25" s="202"/>
      <c r="L25" s="202">
        <v>3.8180000000000001</v>
      </c>
      <c r="M25" s="202">
        <v>3.9670000000000001</v>
      </c>
      <c r="N25" s="204">
        <v>15.14</v>
      </c>
      <c r="O25" s="202"/>
      <c r="P25" s="202">
        <v>3.8220000000000001</v>
      </c>
      <c r="Q25" s="202">
        <v>3.851</v>
      </c>
      <c r="R25" s="202">
        <v>3.859</v>
      </c>
      <c r="S25" s="202">
        <v>3.887</v>
      </c>
      <c r="T25" s="202">
        <v>15.419</v>
      </c>
      <c r="U25" s="202">
        <v>3.8849999999999998</v>
      </c>
      <c r="V25" s="202">
        <v>4.1509999999999998</v>
      </c>
      <c r="W25" s="202">
        <v>4.0979999999999999</v>
      </c>
      <c r="X25" s="202">
        <v>4.74</v>
      </c>
      <c r="Y25" s="202">
        <v>4.9000000000000004</v>
      </c>
    </row>
    <row r="26" spans="1:25">
      <c r="A26" s="195" t="s">
        <v>298</v>
      </c>
      <c r="B26" s="202">
        <v>103</v>
      </c>
      <c r="C26" s="202">
        <v>108</v>
      </c>
      <c r="D26" s="202">
        <v>117</v>
      </c>
      <c r="E26" s="202"/>
      <c r="F26" s="202">
        <v>121</v>
      </c>
      <c r="G26" s="202"/>
      <c r="H26" s="202">
        <v>30</v>
      </c>
      <c r="I26" s="202"/>
      <c r="J26" s="202">
        <v>32</v>
      </c>
      <c r="K26" s="202"/>
      <c r="L26" s="202">
        <v>32</v>
      </c>
      <c r="M26" s="202">
        <v>39</v>
      </c>
      <c r="N26" s="202">
        <v>133</v>
      </c>
      <c r="O26" s="202">
        <v>32</v>
      </c>
      <c r="P26" s="202">
        <v>32</v>
      </c>
      <c r="Q26" s="202">
        <v>33</v>
      </c>
      <c r="R26" s="202">
        <v>32</v>
      </c>
      <c r="S26" s="202">
        <v>37</v>
      </c>
      <c r="T26" s="202">
        <v>134</v>
      </c>
      <c r="U26" s="202">
        <v>36</v>
      </c>
      <c r="V26" s="202">
        <v>37</v>
      </c>
      <c r="W26" s="202">
        <v>37</v>
      </c>
      <c r="X26" s="202">
        <v>1.32</v>
      </c>
      <c r="Y26" s="202">
        <v>10.94</v>
      </c>
    </row>
    <row r="27" spans="1:25">
      <c r="A27" s="195" t="s">
        <v>299</v>
      </c>
      <c r="B27" s="202">
        <v>114</v>
      </c>
      <c r="C27" s="202">
        <v>118</v>
      </c>
      <c r="D27" s="202">
        <v>123</v>
      </c>
      <c r="E27" s="202"/>
      <c r="F27" s="202">
        <v>129</v>
      </c>
      <c r="G27" s="202"/>
      <c r="H27" s="202">
        <v>33</v>
      </c>
      <c r="I27" s="202"/>
      <c r="J27" s="202">
        <v>33</v>
      </c>
      <c r="K27" s="202"/>
      <c r="L27" s="202">
        <v>34</v>
      </c>
      <c r="M27" s="202">
        <v>34</v>
      </c>
      <c r="N27" s="202">
        <v>134</v>
      </c>
      <c r="O27" s="202"/>
      <c r="P27" s="202">
        <v>35</v>
      </c>
      <c r="Q27" s="202">
        <v>36</v>
      </c>
      <c r="R27" s="202">
        <v>35</v>
      </c>
      <c r="S27" s="202">
        <v>36</v>
      </c>
      <c r="T27" s="202">
        <v>142</v>
      </c>
      <c r="U27" s="202">
        <v>37</v>
      </c>
      <c r="V27" s="202">
        <v>38</v>
      </c>
      <c r="W27" s="202">
        <v>38</v>
      </c>
      <c r="X27" s="202">
        <v>7.58</v>
      </c>
      <c r="Y27" s="202">
        <v>6.4</v>
      </c>
    </row>
    <row r="28" spans="1:25">
      <c r="A28" s="195" t="s">
        <v>300</v>
      </c>
      <c r="B28" s="202">
        <v>8.2789999999999999</v>
      </c>
      <c r="C28" s="202">
        <v>8.9250000000000007</v>
      </c>
      <c r="D28" s="202">
        <v>9.8140000000000001</v>
      </c>
      <c r="E28" s="202"/>
      <c r="F28" s="202">
        <v>10.824999999999999</v>
      </c>
      <c r="G28" s="202"/>
      <c r="H28" s="202">
        <v>2.8650000000000002</v>
      </c>
      <c r="I28" s="202"/>
      <c r="J28" s="202">
        <v>2.8029999999999999</v>
      </c>
      <c r="K28" s="202"/>
      <c r="L28" s="202">
        <v>2.8519999999999999</v>
      </c>
      <c r="M28" s="202">
        <v>3.0179999999999998</v>
      </c>
      <c r="N28" s="202">
        <v>11.537000000000001</v>
      </c>
      <c r="O28" s="202"/>
      <c r="P28" s="202">
        <v>2.9449999999999998</v>
      </c>
      <c r="Q28" s="202">
        <v>3.0310000000000001</v>
      </c>
      <c r="R28" s="202">
        <v>3.1320000000000001</v>
      </c>
      <c r="S28" s="202">
        <v>3.2189999999999999</v>
      </c>
      <c r="T28" s="202">
        <v>12.327</v>
      </c>
      <c r="U28" s="202">
        <v>3.1019999999999999</v>
      </c>
      <c r="V28" s="202">
        <v>3.2090000000000001</v>
      </c>
      <c r="W28" s="202">
        <v>3.3479999999999999</v>
      </c>
      <c r="X28" s="202">
        <v>7.4</v>
      </c>
      <c r="Y28" s="202">
        <v>6.59</v>
      </c>
    </row>
    <row r="29" spans="1:25" ht="27.6">
      <c r="A29" s="196" t="s">
        <v>301</v>
      </c>
      <c r="B29" s="202">
        <v>15.896000000000001</v>
      </c>
      <c r="C29" s="202">
        <v>16.837</v>
      </c>
      <c r="D29" s="202">
        <v>18.288</v>
      </c>
      <c r="E29" s="202"/>
      <c r="F29" s="202">
        <v>19.442</v>
      </c>
      <c r="G29" s="202"/>
      <c r="H29" s="202">
        <v>4.9710000000000001</v>
      </c>
      <c r="I29" s="202"/>
      <c r="J29" s="202">
        <v>5.0990000000000002</v>
      </c>
      <c r="K29" s="202"/>
      <c r="L29" s="202">
        <v>5.3140000000000001</v>
      </c>
      <c r="M29" s="202">
        <v>5.1630000000000003</v>
      </c>
      <c r="N29" s="202">
        <v>20.547000000000001</v>
      </c>
      <c r="O29" s="202"/>
      <c r="P29" s="202">
        <v>5.2290000000000001</v>
      </c>
      <c r="Q29" s="202">
        <v>5.3449999999999998</v>
      </c>
      <c r="R29" s="204">
        <v>5.47</v>
      </c>
      <c r="S29" s="202">
        <v>5.5510000000000002</v>
      </c>
      <c r="T29" s="202">
        <v>21.594999999999999</v>
      </c>
      <c r="U29" s="202">
        <v>5.6120000000000001</v>
      </c>
      <c r="V29" s="202">
        <v>5.649</v>
      </c>
      <c r="W29" s="202">
        <v>5.7469999999999999</v>
      </c>
      <c r="X29" s="202">
        <v>5.71</v>
      </c>
      <c r="Y29" s="202">
        <v>5.32</v>
      </c>
    </row>
    <row r="30" spans="1:25">
      <c r="A30" s="195" t="s">
        <v>302</v>
      </c>
      <c r="B30" s="202">
        <v>10.939</v>
      </c>
      <c r="C30" s="202">
        <v>11.872</v>
      </c>
      <c r="D30" s="202">
        <v>12.794</v>
      </c>
      <c r="E30" s="202"/>
      <c r="F30" s="202">
        <v>13.877000000000001</v>
      </c>
      <c r="G30" s="202"/>
      <c r="H30" s="202">
        <v>3.6030000000000002</v>
      </c>
      <c r="I30" s="202"/>
      <c r="J30" s="202">
        <v>3.6259999999999999</v>
      </c>
      <c r="K30" s="202"/>
      <c r="L30" s="202">
        <v>3.754</v>
      </c>
      <c r="M30" s="202">
        <v>3.9660000000000002</v>
      </c>
      <c r="N30" s="202">
        <v>14.95</v>
      </c>
      <c r="O30" s="202"/>
      <c r="P30" s="202">
        <v>3.9430000000000001</v>
      </c>
      <c r="Q30" s="202">
        <v>4.0110000000000001</v>
      </c>
      <c r="R30" s="202">
        <v>4.101</v>
      </c>
      <c r="S30" s="202">
        <v>4.1020000000000003</v>
      </c>
      <c r="T30" s="202">
        <v>16.155999999999999</v>
      </c>
      <c r="U30" s="202">
        <v>4.181</v>
      </c>
      <c r="V30" s="202">
        <v>4.3099999999999996</v>
      </c>
      <c r="W30" s="202">
        <v>4.4409999999999998</v>
      </c>
      <c r="X30" s="202">
        <v>4.5</v>
      </c>
      <c r="Y30" s="202">
        <v>7.65</v>
      </c>
    </row>
    <row r="31" spans="1:25">
      <c r="A31" s="195" t="s">
        <v>303</v>
      </c>
      <c r="B31" s="202">
        <v>1.069</v>
      </c>
      <c r="C31" s="202">
        <v>1.1200000000000001</v>
      </c>
      <c r="D31" s="202">
        <v>1.179</v>
      </c>
      <c r="E31" s="202"/>
      <c r="F31" s="202">
        <v>1.2490000000000001</v>
      </c>
      <c r="G31" s="202"/>
      <c r="H31" s="202">
        <v>323</v>
      </c>
      <c r="I31" s="202"/>
      <c r="J31" s="202">
        <v>332</v>
      </c>
      <c r="K31" s="202"/>
      <c r="L31" s="202">
        <v>336</v>
      </c>
      <c r="M31" s="202">
        <v>338</v>
      </c>
      <c r="N31" s="202">
        <v>1.329</v>
      </c>
      <c r="O31" s="202"/>
      <c r="P31" s="202">
        <v>339</v>
      </c>
      <c r="Q31" s="202">
        <v>348</v>
      </c>
      <c r="R31" s="202">
        <v>362</v>
      </c>
      <c r="S31" s="202">
        <v>371</v>
      </c>
      <c r="T31" s="202">
        <v>1.42</v>
      </c>
      <c r="U31" s="202">
        <v>377</v>
      </c>
      <c r="V31" s="202">
        <v>389</v>
      </c>
      <c r="W31" s="202">
        <v>399</v>
      </c>
      <c r="X31" s="202">
        <v>10.45</v>
      </c>
      <c r="Y31" s="202">
        <v>11.15</v>
      </c>
    </row>
    <row r="32" spans="1:25">
      <c r="A32" s="195" t="s">
        <v>304</v>
      </c>
      <c r="B32" s="202">
        <v>5.7629999999999999</v>
      </c>
      <c r="C32" s="202">
        <v>6.2960000000000003</v>
      </c>
      <c r="D32" s="202">
        <v>7.0350000000000001</v>
      </c>
      <c r="E32" s="202"/>
      <c r="F32" s="202">
        <v>7.6760000000000002</v>
      </c>
      <c r="G32" s="202"/>
      <c r="H32" s="202">
        <v>2.0379999999999998</v>
      </c>
      <c r="I32" s="202"/>
      <c r="J32" s="202">
        <v>1.9930000000000001</v>
      </c>
      <c r="K32" s="202"/>
      <c r="L32" s="202">
        <v>2.0979999999999999</v>
      </c>
      <c r="M32" s="202">
        <v>2.1819999999999999</v>
      </c>
      <c r="N32" s="202">
        <v>8.3119999999999994</v>
      </c>
      <c r="O32" s="202"/>
      <c r="P32" s="202">
        <v>2.2330000000000001</v>
      </c>
      <c r="Q32" s="202">
        <v>2.2610000000000001</v>
      </c>
      <c r="R32" s="202">
        <v>2.3570000000000002</v>
      </c>
      <c r="S32" s="202">
        <v>2.2799999999999998</v>
      </c>
      <c r="T32" s="202">
        <v>9.1310000000000002</v>
      </c>
      <c r="U32" s="202">
        <v>2.4580000000000002</v>
      </c>
      <c r="V32" s="202">
        <v>2.528</v>
      </c>
      <c r="W32" s="202">
        <v>2.6179999999999999</v>
      </c>
      <c r="X32" s="202">
        <v>12.35</v>
      </c>
      <c r="Y32" s="202">
        <v>9.17</v>
      </c>
    </row>
    <row r="33" spans="1:25">
      <c r="A33" s="195" t="s">
        <v>305</v>
      </c>
      <c r="B33" s="202">
        <v>3.0350000000000001</v>
      </c>
      <c r="C33" s="202">
        <v>3.3170000000000002</v>
      </c>
      <c r="D33" s="202">
        <v>3.641</v>
      </c>
      <c r="E33" s="202"/>
      <c r="F33" s="202">
        <v>3.87</v>
      </c>
      <c r="G33" s="202"/>
      <c r="H33" s="202">
        <v>994</v>
      </c>
      <c r="I33" s="202"/>
      <c r="J33" s="202">
        <v>1.0129999999999999</v>
      </c>
      <c r="K33" s="202"/>
      <c r="L33" s="202">
        <v>1.006</v>
      </c>
      <c r="M33" s="202">
        <v>1.028</v>
      </c>
      <c r="N33" s="202">
        <v>4.0410000000000004</v>
      </c>
      <c r="O33" s="202"/>
      <c r="P33" s="202">
        <v>1.0629999999999999</v>
      </c>
      <c r="Q33" s="202">
        <v>1.0049999999999999</v>
      </c>
      <c r="R33" s="202">
        <v>1.046</v>
      </c>
      <c r="S33" s="202">
        <v>1.0740000000000001</v>
      </c>
      <c r="T33" s="202">
        <v>4.1879999999999997</v>
      </c>
      <c r="U33" s="202">
        <v>1.1180000000000001</v>
      </c>
      <c r="V33" s="202">
        <v>1.103</v>
      </c>
      <c r="W33" s="202">
        <v>1.119</v>
      </c>
      <c r="X33" s="202">
        <v>10.220000000000001</v>
      </c>
      <c r="Y33" s="202">
        <v>8.0299999999999994</v>
      </c>
    </row>
    <row r="34" spans="1:25">
      <c r="A34" s="195" t="s">
        <v>306</v>
      </c>
      <c r="B34" s="202">
        <v>2.153</v>
      </c>
      <c r="C34" s="204">
        <v>2.2400000000000002</v>
      </c>
      <c r="D34" s="202">
        <v>2.343</v>
      </c>
      <c r="E34" s="202"/>
      <c r="F34" s="202">
        <v>2.472</v>
      </c>
      <c r="G34" s="202"/>
      <c r="H34" s="202">
        <v>643</v>
      </c>
      <c r="I34" s="202"/>
      <c r="J34" s="202">
        <v>646</v>
      </c>
      <c r="K34" s="202"/>
      <c r="L34" s="202">
        <v>655</v>
      </c>
      <c r="M34" s="202">
        <v>666</v>
      </c>
      <c r="N34" s="202">
        <v>2.61</v>
      </c>
      <c r="O34" s="202"/>
      <c r="P34" s="202">
        <v>658</v>
      </c>
      <c r="Q34" s="202">
        <v>669</v>
      </c>
      <c r="R34" s="202">
        <v>692</v>
      </c>
      <c r="S34" s="202">
        <v>728</v>
      </c>
      <c r="T34" s="202">
        <v>2.7480000000000002</v>
      </c>
      <c r="U34" s="202">
        <v>704</v>
      </c>
      <c r="V34" s="202">
        <v>712</v>
      </c>
      <c r="W34" s="202">
        <v>724</v>
      </c>
      <c r="X34" s="202">
        <v>3.68</v>
      </c>
      <c r="Y34" s="202">
        <v>5.37</v>
      </c>
    </row>
    <row r="35" spans="1:25">
      <c r="A35" s="194" t="s">
        <v>307</v>
      </c>
      <c r="B35" s="203">
        <v>459</v>
      </c>
      <c r="C35" s="203">
        <v>482</v>
      </c>
      <c r="D35" s="203">
        <v>510</v>
      </c>
      <c r="E35" s="203"/>
      <c r="F35" s="203">
        <v>548</v>
      </c>
      <c r="G35" s="203"/>
      <c r="H35" s="203">
        <v>145</v>
      </c>
      <c r="I35" s="203"/>
      <c r="J35" s="203">
        <v>147</v>
      </c>
      <c r="K35" s="203"/>
      <c r="L35" s="203">
        <v>147</v>
      </c>
      <c r="M35" s="203">
        <v>148</v>
      </c>
      <c r="N35" s="203">
        <v>586</v>
      </c>
      <c r="O35" s="203"/>
      <c r="P35" s="203">
        <v>150</v>
      </c>
      <c r="Q35" s="203">
        <v>152</v>
      </c>
      <c r="R35" s="203">
        <v>156</v>
      </c>
      <c r="S35" s="203">
        <v>163</v>
      </c>
      <c r="T35" s="203">
        <v>622</v>
      </c>
      <c r="U35" s="203">
        <v>161</v>
      </c>
      <c r="V35" s="203">
        <v>161</v>
      </c>
      <c r="W35" s="203">
        <v>164</v>
      </c>
      <c r="X35" s="203">
        <v>5.0199999999999996</v>
      </c>
      <c r="Y35" s="203">
        <v>5.63</v>
      </c>
    </row>
    <row r="36" spans="1:25" ht="27.6">
      <c r="A36" s="197" t="s">
        <v>308</v>
      </c>
      <c r="B36" s="203">
        <v>6.6369999999999996</v>
      </c>
      <c r="C36" s="203">
        <v>7.2249999999999996</v>
      </c>
      <c r="D36" s="203">
        <v>7.2359999999999998</v>
      </c>
      <c r="E36" s="203"/>
      <c r="F36" s="203">
        <v>7.3630000000000004</v>
      </c>
      <c r="G36" s="203"/>
      <c r="H36" s="203">
        <v>1.8280000000000001</v>
      </c>
      <c r="I36" s="203"/>
      <c r="J36" s="203">
        <v>1.802</v>
      </c>
      <c r="K36" s="203"/>
      <c r="L36" s="203">
        <v>1.903</v>
      </c>
      <c r="M36" s="203">
        <v>1.9730000000000001</v>
      </c>
      <c r="N36" s="203">
        <v>7.5060000000000002</v>
      </c>
      <c r="O36" s="203"/>
      <c r="P36" s="203">
        <v>1.915</v>
      </c>
      <c r="Q36" s="203">
        <v>1.931</v>
      </c>
      <c r="R36" s="203">
        <v>1.9590000000000001</v>
      </c>
      <c r="S36" s="203">
        <v>2.0539999999999998</v>
      </c>
      <c r="T36" s="203">
        <v>7.86</v>
      </c>
      <c r="U36" s="203">
        <v>2.0270000000000001</v>
      </c>
      <c r="V36" s="203">
        <v>2.0529999999999999</v>
      </c>
      <c r="W36" s="203">
        <v>2.0699999999999998</v>
      </c>
      <c r="X36" s="203">
        <v>1.0900000000000001</v>
      </c>
      <c r="Y36" s="203">
        <v>4.96</v>
      </c>
    </row>
    <row r="37" spans="1:25">
      <c r="A37" s="194" t="s">
        <v>309</v>
      </c>
      <c r="B37" s="203">
        <v>3.3660000000000001</v>
      </c>
      <c r="C37" s="203">
        <v>3.6509999999999998</v>
      </c>
      <c r="D37" s="203">
        <v>4.0199999999999996</v>
      </c>
      <c r="E37" s="203"/>
      <c r="F37" s="203">
        <v>4.3579999999999997</v>
      </c>
      <c r="G37" s="203"/>
      <c r="H37" s="203">
        <v>1.103</v>
      </c>
      <c r="I37" s="203"/>
      <c r="J37" s="203">
        <v>1.091</v>
      </c>
      <c r="K37" s="203"/>
      <c r="L37" s="203">
        <v>1.137</v>
      </c>
      <c r="M37" s="203">
        <v>1.296</v>
      </c>
      <c r="N37" s="203">
        <v>6.88</v>
      </c>
      <c r="O37" s="203"/>
      <c r="P37" s="203">
        <v>8.86</v>
      </c>
      <c r="Q37" s="203">
        <v>12.2</v>
      </c>
      <c r="R37" s="203">
        <v>11.97</v>
      </c>
      <c r="S37" s="203">
        <v>3.05</v>
      </c>
      <c r="T37" s="203">
        <v>8.81</v>
      </c>
      <c r="U37" s="203">
        <v>10.73</v>
      </c>
      <c r="V37" s="203">
        <v>8.75</v>
      </c>
      <c r="W37" s="203">
        <v>8.49</v>
      </c>
      <c r="X37" s="203">
        <v>6.19</v>
      </c>
      <c r="Y37" s="203">
        <v>8.49</v>
      </c>
    </row>
    <row r="38" spans="1:25">
      <c r="A38" s="194" t="s">
        <v>310</v>
      </c>
      <c r="B38" s="203">
        <v>1.2589999999999999</v>
      </c>
      <c r="C38" s="203">
        <v>1.361</v>
      </c>
      <c r="D38" s="203">
        <v>1.504</v>
      </c>
      <c r="E38" s="203"/>
      <c r="F38" s="203">
        <v>1.621</v>
      </c>
      <c r="G38" s="203"/>
      <c r="H38" s="203">
        <v>422</v>
      </c>
      <c r="I38" s="203"/>
      <c r="J38" s="203">
        <v>427</v>
      </c>
      <c r="K38" s="203"/>
      <c r="L38" s="203">
        <v>436</v>
      </c>
      <c r="M38" s="203">
        <v>465</v>
      </c>
      <c r="N38" s="203">
        <v>1.75</v>
      </c>
      <c r="O38" s="203"/>
      <c r="P38" s="203">
        <v>440</v>
      </c>
      <c r="Q38" s="203">
        <v>446</v>
      </c>
      <c r="R38" s="203">
        <v>471</v>
      </c>
      <c r="S38" s="203">
        <v>521</v>
      </c>
      <c r="T38" s="203">
        <v>1.877</v>
      </c>
      <c r="U38" s="203">
        <v>473</v>
      </c>
      <c r="V38" s="203">
        <v>478</v>
      </c>
      <c r="W38" s="203">
        <v>493</v>
      </c>
      <c r="X38" s="203">
        <v>2.79</v>
      </c>
      <c r="Y38" s="203">
        <v>4.58</v>
      </c>
    </row>
    <row r="39" spans="1:25">
      <c r="A39" s="194" t="s">
        <v>311</v>
      </c>
      <c r="B39" s="193">
        <v>1.61</v>
      </c>
      <c r="C39" s="193">
        <v>1.706</v>
      </c>
      <c r="D39" s="193">
        <v>1.8220000000000001</v>
      </c>
      <c r="E39" s="193"/>
      <c r="F39" s="193">
        <v>1.9179999999999999</v>
      </c>
      <c r="G39" s="193"/>
      <c r="H39" s="193">
        <v>495</v>
      </c>
      <c r="I39" s="193"/>
      <c r="J39" s="193">
        <v>506</v>
      </c>
      <c r="K39" s="193"/>
      <c r="L39" s="193">
        <v>516</v>
      </c>
      <c r="M39" s="193">
        <v>526</v>
      </c>
      <c r="N39" s="193">
        <v>2.044</v>
      </c>
      <c r="O39" s="193"/>
      <c r="P39" s="193">
        <v>533</v>
      </c>
      <c r="Q39" s="193">
        <v>547</v>
      </c>
      <c r="R39" s="193">
        <v>556</v>
      </c>
      <c r="S39" s="193">
        <v>560</v>
      </c>
      <c r="T39" s="193">
        <v>2.1960000000000002</v>
      </c>
      <c r="U39" s="193">
        <v>571</v>
      </c>
      <c r="V39" s="193">
        <v>578</v>
      </c>
      <c r="W39" s="193">
        <v>590</v>
      </c>
      <c r="X39" s="193">
        <v>12.16</v>
      </c>
      <c r="Y39" s="193">
        <v>9.9499999999999993</v>
      </c>
    </row>
    <row r="40" spans="1:25">
      <c r="A40" s="207" t="s">
        <v>312</v>
      </c>
      <c r="B40" s="207"/>
      <c r="C40" s="208">
        <v>6.34</v>
      </c>
      <c r="D40" s="208">
        <v>6.31</v>
      </c>
      <c r="E40" s="208"/>
      <c r="F40" s="208">
        <v>6.02</v>
      </c>
      <c r="G40" s="208"/>
      <c r="H40" s="208">
        <v>7.52</v>
      </c>
      <c r="I40" s="208"/>
      <c r="J40" s="208">
        <v>4.97</v>
      </c>
      <c r="K40" s="208"/>
      <c r="L40" s="208">
        <v>5.44</v>
      </c>
      <c r="M40" s="208">
        <v>5.59</v>
      </c>
      <c r="N40" s="208">
        <v>5.85</v>
      </c>
      <c r="O40" s="208"/>
      <c r="P40" s="208">
        <v>5.86</v>
      </c>
      <c r="Q40" s="208">
        <v>5.48</v>
      </c>
      <c r="R40" s="208">
        <v>4.93</v>
      </c>
      <c r="S40" s="208">
        <v>5.74</v>
      </c>
      <c r="T40" s="208">
        <v>5.41</v>
      </c>
      <c r="U40" s="208">
        <v>5.55</v>
      </c>
      <c r="V40" s="208">
        <v>5.86</v>
      </c>
      <c r="W40" s="208">
        <v>4.82</v>
      </c>
      <c r="X40" s="208"/>
      <c r="Y40" s="208"/>
    </row>
    <row r="41" spans="1:25">
      <c r="A41" s="214" t="s">
        <v>313</v>
      </c>
      <c r="B41" s="212"/>
      <c r="C41" s="212"/>
      <c r="D41" s="212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12"/>
      <c r="P41" s="212"/>
      <c r="Q41" s="212"/>
      <c r="R41" s="212"/>
      <c r="S41" s="212"/>
      <c r="T41" s="212"/>
      <c r="U41" s="212"/>
      <c r="V41" s="212"/>
      <c r="W41" s="212"/>
      <c r="X41" s="212"/>
      <c r="Y41" s="213"/>
    </row>
    <row r="42" spans="1:25">
      <c r="A42" s="217" t="s">
        <v>314</v>
      </c>
      <c r="B42" s="215"/>
      <c r="C42" s="215"/>
      <c r="D42" s="215"/>
      <c r="E42" s="215"/>
      <c r="F42" s="215"/>
      <c r="G42" s="215"/>
      <c r="H42" s="215"/>
      <c r="I42" s="215"/>
      <c r="J42" s="215"/>
      <c r="K42" s="215"/>
      <c r="L42" s="215"/>
      <c r="M42" s="215"/>
      <c r="N42" s="215"/>
      <c r="O42" s="215"/>
      <c r="P42" s="215"/>
      <c r="Q42" s="215"/>
      <c r="R42" s="215"/>
      <c r="S42" s="215"/>
      <c r="T42" s="215"/>
      <c r="U42" s="215"/>
      <c r="V42" s="215"/>
      <c r="W42" s="215"/>
      <c r="X42" s="215"/>
      <c r="Y42" s="216"/>
    </row>
    <row r="43" spans="1:25">
      <c r="A43" s="193" t="s">
        <v>315</v>
      </c>
      <c r="B43" s="193">
        <v>30.3</v>
      </c>
      <c r="C43" s="193">
        <v>34.1</v>
      </c>
      <c r="D43" s="193">
        <v>40.200000000000003</v>
      </c>
      <c r="E43" s="193"/>
      <c r="F43" s="193">
        <v>43.6</v>
      </c>
      <c r="G43" s="193"/>
      <c r="H43" s="193">
        <v>47.6</v>
      </c>
      <c r="I43" s="193"/>
      <c r="J43" s="193">
        <v>46.8</v>
      </c>
      <c r="K43" s="193"/>
      <c r="L43" s="193">
        <v>48.7</v>
      </c>
      <c r="M43" s="193">
        <v>48.1</v>
      </c>
      <c r="N43" s="193">
        <v>48.1</v>
      </c>
      <c r="O43" s="193"/>
      <c r="P43" s="193">
        <v>50.8</v>
      </c>
      <c r="Q43" s="193">
        <v>52.9</v>
      </c>
      <c r="R43" s="193">
        <v>53.8</v>
      </c>
      <c r="S43" s="193">
        <v>54.3</v>
      </c>
      <c r="T43" s="193">
        <v>54.3</v>
      </c>
      <c r="U43" s="193">
        <v>55.5</v>
      </c>
      <c r="V43" s="193">
        <v>56.5</v>
      </c>
      <c r="W43" s="193">
        <v>57.46</v>
      </c>
      <c r="X43" s="193"/>
      <c r="Y43" s="193"/>
    </row>
    <row r="44" spans="1:25">
      <c r="A44" s="193" t="s">
        <v>316</v>
      </c>
      <c r="B44" s="193">
        <v>20.9</v>
      </c>
      <c r="C44" s="193">
        <v>22.6</v>
      </c>
      <c r="D44" s="193">
        <v>25.6</v>
      </c>
      <c r="E44" s="193"/>
      <c r="F44" s="193">
        <v>26.3</v>
      </c>
      <c r="G44" s="193"/>
      <c r="H44" s="199">
        <v>27</v>
      </c>
      <c r="I44" s="193"/>
      <c r="J44" s="193">
        <v>29.2</v>
      </c>
      <c r="K44" s="193"/>
      <c r="L44" s="193">
        <v>30.8</v>
      </c>
      <c r="M44" s="193">
        <v>29.7</v>
      </c>
      <c r="N44" s="193">
        <v>29.7</v>
      </c>
      <c r="O44" s="193"/>
      <c r="P44" s="193">
        <v>31.8</v>
      </c>
      <c r="Q44" s="199">
        <v>33</v>
      </c>
      <c r="R44" s="199">
        <v>34</v>
      </c>
      <c r="S44" s="193">
        <v>33.1</v>
      </c>
      <c r="T44" s="193">
        <v>33.1</v>
      </c>
      <c r="U44" s="193">
        <v>34.200000000000003</v>
      </c>
      <c r="V44" s="193">
        <v>35.200000000000003</v>
      </c>
      <c r="W44" s="193">
        <v>35.97</v>
      </c>
      <c r="X44" s="193"/>
      <c r="Y44" s="193"/>
    </row>
    <row r="45" spans="1:25">
      <c r="A45" s="194" t="s">
        <v>317</v>
      </c>
      <c r="B45" s="193">
        <v>3.6</v>
      </c>
      <c r="C45" s="193">
        <v>4.3</v>
      </c>
      <c r="D45" s="193">
        <v>4.9000000000000004</v>
      </c>
      <c r="E45" s="193"/>
      <c r="F45" s="193">
        <v>4.3</v>
      </c>
      <c r="G45" s="193"/>
      <c r="H45" s="193">
        <v>4.9000000000000004</v>
      </c>
      <c r="I45" s="193"/>
      <c r="J45" s="193">
        <v>6</v>
      </c>
      <c r="K45" s="193"/>
      <c r="L45" s="193">
        <v>6.2</v>
      </c>
      <c r="M45" s="193">
        <v>4.3</v>
      </c>
      <c r="N45" s="193">
        <v>4.3</v>
      </c>
      <c r="O45" s="193"/>
      <c r="P45" s="193">
        <v>6.6</v>
      </c>
      <c r="Q45" s="193">
        <v>7.4</v>
      </c>
      <c r="R45" s="193">
        <v>6.8</v>
      </c>
      <c r="S45" s="193">
        <v>4.9000000000000004</v>
      </c>
      <c r="T45" s="193">
        <v>4.9000000000000004</v>
      </c>
      <c r="U45" s="193">
        <v>7.1</v>
      </c>
      <c r="V45" s="193">
        <v>6.5</v>
      </c>
      <c r="W45" s="193">
        <v>6.43</v>
      </c>
      <c r="X45" s="193"/>
      <c r="Y45" s="193"/>
    </row>
    <row r="46" spans="1:25">
      <c r="A46" s="194" t="s">
        <v>318</v>
      </c>
      <c r="B46" s="193">
        <v>11.8</v>
      </c>
      <c r="C46" s="193">
        <v>11.9</v>
      </c>
      <c r="D46" s="193">
        <v>13.2</v>
      </c>
      <c r="E46" s="193"/>
      <c r="F46" s="193">
        <v>14.2</v>
      </c>
      <c r="G46" s="193"/>
      <c r="H46" s="199">
        <v>13</v>
      </c>
      <c r="I46" s="193"/>
      <c r="J46" s="193">
        <v>13.3</v>
      </c>
      <c r="K46" s="193"/>
      <c r="L46" s="193">
        <v>14.3</v>
      </c>
      <c r="M46" s="193">
        <v>15.3</v>
      </c>
      <c r="N46" s="193">
        <v>15.3</v>
      </c>
      <c r="O46" s="193"/>
      <c r="P46" s="199">
        <v>14</v>
      </c>
      <c r="Q46" s="193">
        <v>14.5</v>
      </c>
      <c r="R46" s="193">
        <v>15.5</v>
      </c>
      <c r="S46" s="193">
        <v>17.5</v>
      </c>
      <c r="T46" s="193">
        <v>17.5</v>
      </c>
      <c r="U46" s="199">
        <v>16</v>
      </c>
      <c r="V46" s="193">
        <v>17.399999999999999</v>
      </c>
      <c r="W46" s="193">
        <v>17.649999999999999</v>
      </c>
      <c r="X46" s="193"/>
      <c r="Y46" s="193"/>
    </row>
    <row r="47" spans="1:25">
      <c r="A47" s="194" t="s">
        <v>319</v>
      </c>
      <c r="B47" s="193">
        <v>5.5</v>
      </c>
      <c r="C47" s="193">
        <v>6.4</v>
      </c>
      <c r="D47" s="193">
        <v>7.6</v>
      </c>
      <c r="E47" s="193"/>
      <c r="F47" s="193">
        <v>7.8</v>
      </c>
      <c r="G47" s="193"/>
      <c r="H47" s="193">
        <v>9.1</v>
      </c>
      <c r="I47" s="193"/>
      <c r="J47" s="193">
        <v>9.8000000000000007</v>
      </c>
      <c r="K47" s="193"/>
      <c r="L47" s="193">
        <v>10.3</v>
      </c>
      <c r="M47" s="193">
        <v>10.199999999999999</v>
      </c>
      <c r="N47" s="193">
        <v>10.199999999999999</v>
      </c>
      <c r="O47" s="193"/>
      <c r="P47" s="193">
        <v>11.2</v>
      </c>
      <c r="Q47" s="193">
        <v>11.2</v>
      </c>
      <c r="R47" s="193">
        <v>11.7</v>
      </c>
      <c r="S47" s="193">
        <v>10.7</v>
      </c>
      <c r="T47" s="193">
        <v>10.7</v>
      </c>
      <c r="U47" s="199">
        <v>11</v>
      </c>
      <c r="V47" s="193">
        <v>11.3</v>
      </c>
      <c r="W47" s="193">
        <v>11.89</v>
      </c>
      <c r="X47" s="193"/>
      <c r="Y47" s="193"/>
    </row>
    <row r="48" spans="1:25" ht="15" customHeight="1">
      <c r="A48" s="193" t="s">
        <v>320</v>
      </c>
      <c r="B48" s="193">
        <v>21.6</v>
      </c>
      <c r="C48" s="193">
        <v>29.4</v>
      </c>
      <c r="D48" s="193">
        <v>34.200000000000003</v>
      </c>
      <c r="E48" s="193"/>
      <c r="F48" s="193">
        <v>38.700000000000003</v>
      </c>
      <c r="G48" s="193"/>
      <c r="H48" s="193">
        <v>38.9</v>
      </c>
      <c r="I48" s="193"/>
      <c r="J48" s="193">
        <v>40.4</v>
      </c>
      <c r="K48" s="193"/>
      <c r="L48" s="193">
        <v>41.3</v>
      </c>
      <c r="M48" s="193">
        <v>42.8</v>
      </c>
      <c r="N48" s="193">
        <v>42.8</v>
      </c>
      <c r="O48" s="193"/>
      <c r="P48" s="193">
        <v>44.2</v>
      </c>
      <c r="Q48" s="193">
        <v>45.8</v>
      </c>
      <c r="R48" s="193">
        <v>47.4</v>
      </c>
      <c r="S48" s="199">
        <v>48</v>
      </c>
      <c r="T48" s="199">
        <v>48</v>
      </c>
      <c r="U48" s="193">
        <v>48.2</v>
      </c>
      <c r="V48" s="193">
        <v>49.7</v>
      </c>
      <c r="W48" s="193">
        <v>50.3</v>
      </c>
      <c r="X48" s="193"/>
      <c r="Y48" s="193"/>
    </row>
    <row r="49" spans="1:25" ht="15" customHeight="1">
      <c r="A49" s="194" t="s">
        <v>321</v>
      </c>
      <c r="B49" s="193">
        <v>7.5</v>
      </c>
      <c r="C49" s="193">
        <v>10.6</v>
      </c>
      <c r="D49" s="193">
        <v>13.1</v>
      </c>
      <c r="E49" s="193"/>
      <c r="F49" s="193">
        <v>14.4</v>
      </c>
      <c r="G49" s="193"/>
      <c r="H49" s="193">
        <v>14.6</v>
      </c>
      <c r="I49" s="193"/>
      <c r="J49" s="193">
        <v>15.5</v>
      </c>
      <c r="K49" s="193"/>
      <c r="L49" s="193">
        <v>15.8</v>
      </c>
      <c r="M49" s="199">
        <v>16</v>
      </c>
      <c r="N49" s="199">
        <v>16</v>
      </c>
      <c r="O49" s="193"/>
      <c r="P49" s="193">
        <v>16.3</v>
      </c>
      <c r="Q49" s="193">
        <v>16.899999999999999</v>
      </c>
      <c r="R49" s="193">
        <v>17.2</v>
      </c>
      <c r="S49" s="193">
        <v>17.100000000000001</v>
      </c>
      <c r="T49" s="193">
        <v>17.100000000000001</v>
      </c>
      <c r="U49" s="199">
        <v>17</v>
      </c>
      <c r="V49" s="193">
        <v>17.2</v>
      </c>
      <c r="W49" s="193">
        <v>17.27</v>
      </c>
      <c r="X49" s="193"/>
      <c r="Y49" s="193"/>
    </row>
    <row r="50" spans="1:25" ht="15" customHeight="1">
      <c r="A50" s="194" t="s">
        <v>323</v>
      </c>
      <c r="B50" s="193">
        <v>4.5</v>
      </c>
      <c r="C50" s="193">
        <v>4.9000000000000004</v>
      </c>
      <c r="D50" s="193">
        <v>5.3</v>
      </c>
      <c r="E50" s="193"/>
      <c r="F50" s="193">
        <v>7.1</v>
      </c>
      <c r="G50" s="193"/>
      <c r="H50" s="193">
        <v>6.8</v>
      </c>
      <c r="I50" s="193"/>
      <c r="J50" s="193">
        <v>7.2</v>
      </c>
      <c r="K50" s="193"/>
      <c r="L50" s="199">
        <v>7</v>
      </c>
      <c r="M50" s="193">
        <v>7.6</v>
      </c>
      <c r="N50" s="193">
        <v>7.6</v>
      </c>
      <c r="O50" s="193"/>
      <c r="P50" s="193">
        <v>8.5</v>
      </c>
      <c r="Q50" s="193">
        <v>8.8000000000000007</v>
      </c>
      <c r="R50" s="193">
        <v>9.3000000000000007</v>
      </c>
      <c r="S50" s="199">
        <v>10</v>
      </c>
      <c r="T50" s="199">
        <v>10</v>
      </c>
      <c r="U50" s="193">
        <v>9.8000000000000007</v>
      </c>
      <c r="V50" s="193">
        <v>10.7</v>
      </c>
      <c r="W50" s="193">
        <v>11.01</v>
      </c>
      <c r="X50" s="193"/>
      <c r="Y50" s="193"/>
    </row>
    <row r="51" spans="1:25" ht="15" customHeight="1">
      <c r="A51" s="194" t="s">
        <v>322</v>
      </c>
      <c r="B51" s="193">
        <v>9.6</v>
      </c>
      <c r="C51" s="193">
        <v>13.8</v>
      </c>
      <c r="D51" s="193">
        <v>15.8</v>
      </c>
      <c r="E51" s="193"/>
      <c r="F51" s="193">
        <v>17.2</v>
      </c>
      <c r="G51" s="193"/>
      <c r="H51" s="193">
        <v>17.399999999999999</v>
      </c>
      <c r="I51" s="193"/>
      <c r="J51" s="193">
        <v>17.8</v>
      </c>
      <c r="K51" s="193"/>
      <c r="L51" s="193">
        <v>18.399999999999999</v>
      </c>
      <c r="M51" s="193">
        <v>19.100000000000001</v>
      </c>
      <c r="N51" s="193">
        <v>19.100000000000001</v>
      </c>
      <c r="O51" s="193"/>
      <c r="P51" s="193">
        <v>19.5</v>
      </c>
      <c r="Q51" s="193">
        <v>20.100000000000001</v>
      </c>
      <c r="R51" s="193">
        <v>20.8</v>
      </c>
      <c r="S51" s="193">
        <v>20.9</v>
      </c>
      <c r="T51" s="193">
        <v>20.9</v>
      </c>
      <c r="U51" s="193">
        <v>21.4</v>
      </c>
      <c r="V51" s="193">
        <v>21.7</v>
      </c>
      <c r="W51" s="193">
        <v>22.01</v>
      </c>
      <c r="X51" s="193"/>
      <c r="Y51" s="193"/>
    </row>
    <row r="52" spans="1:25" ht="15" customHeight="1">
      <c r="A52" s="193" t="s">
        <v>324</v>
      </c>
      <c r="B52" s="199">
        <v>103</v>
      </c>
      <c r="C52" s="199">
        <v>130</v>
      </c>
      <c r="D52" s="193">
        <v>133.4</v>
      </c>
      <c r="E52" s="193"/>
      <c r="F52" s="193">
        <v>147.1</v>
      </c>
      <c r="G52" s="193"/>
      <c r="H52" s="193">
        <v>144.19999999999999</v>
      </c>
      <c r="I52" s="193"/>
      <c r="J52" s="193">
        <v>138.6</v>
      </c>
      <c r="K52" s="193"/>
      <c r="L52" s="193">
        <v>134.1</v>
      </c>
      <c r="M52" s="193">
        <v>143.80000000000001</v>
      </c>
      <c r="N52" s="193">
        <v>143.80000000000001</v>
      </c>
      <c r="O52" s="193"/>
      <c r="P52" s="199">
        <v>139</v>
      </c>
      <c r="Q52" s="193">
        <v>138.80000000000001</v>
      </c>
      <c r="R52" s="193">
        <v>139.4</v>
      </c>
      <c r="S52" s="193">
        <v>145.1</v>
      </c>
      <c r="T52" s="193">
        <v>145.1</v>
      </c>
      <c r="U52" s="193">
        <v>141.19999999999999</v>
      </c>
      <c r="V52" s="193">
        <v>140.9</v>
      </c>
      <c r="W52" s="193">
        <v>139.80000000000001</v>
      </c>
      <c r="X52" s="193"/>
      <c r="Y52" s="193"/>
    </row>
    <row r="53" spans="1:25" ht="15" customHeight="1">
      <c r="A53" s="193" t="s">
        <v>325</v>
      </c>
      <c r="B53" s="193">
        <v>2.1</v>
      </c>
      <c r="C53" s="193">
        <v>2.2999999999999998</v>
      </c>
      <c r="D53" s="193">
        <v>2.2999999999999998</v>
      </c>
      <c r="E53" s="193"/>
      <c r="F53" s="193">
        <v>2.2000000000000002</v>
      </c>
      <c r="G53" s="193"/>
      <c r="H53" s="193">
        <v>3.2</v>
      </c>
      <c r="I53" s="193"/>
      <c r="J53" s="193">
        <v>2.9</v>
      </c>
      <c r="K53" s="193"/>
      <c r="L53" s="193">
        <v>3.1</v>
      </c>
      <c r="M53" s="193">
        <v>2.9</v>
      </c>
      <c r="N53" s="193">
        <v>2.9</v>
      </c>
      <c r="O53" s="193"/>
      <c r="P53" s="199">
        <v>3</v>
      </c>
      <c r="Q53" s="199">
        <v>3</v>
      </c>
      <c r="R53" s="193">
        <v>3.1</v>
      </c>
      <c r="S53" s="193">
        <v>2.7</v>
      </c>
      <c r="T53" s="193">
        <v>2.7</v>
      </c>
      <c r="U53" s="199">
        <v>3</v>
      </c>
      <c r="V53" s="193">
        <v>3.3</v>
      </c>
      <c r="W53" s="193">
        <v>3.6</v>
      </c>
      <c r="X53" s="193"/>
      <c r="Y53" s="193"/>
    </row>
    <row r="55" spans="1:25">
      <c r="A55" t="s">
        <v>327</v>
      </c>
    </row>
    <row r="56" spans="1:25">
      <c r="A56" t="s">
        <v>328</v>
      </c>
    </row>
    <row r="57" spans="1:25">
      <c r="A57" t="s">
        <v>329</v>
      </c>
    </row>
    <row r="58" spans="1:25">
      <c r="A58" t="s">
        <v>330</v>
      </c>
    </row>
    <row r="59" spans="1:25">
      <c r="A59" s="198" t="s">
        <v>331</v>
      </c>
    </row>
    <row r="60" spans="1:25">
      <c r="A60" s="198" t="s">
        <v>332</v>
      </c>
    </row>
  </sheetData>
  <mergeCells count="14">
    <mergeCell ref="B8:F8"/>
    <mergeCell ref="B11:F11"/>
    <mergeCell ref="Y3:Y4"/>
    <mergeCell ref="A3:A4"/>
    <mergeCell ref="B3:B4"/>
    <mergeCell ref="C3:C4"/>
    <mergeCell ref="D3:D4"/>
    <mergeCell ref="F3:F4"/>
    <mergeCell ref="A1:X1"/>
    <mergeCell ref="H3:M3"/>
    <mergeCell ref="N3:N4"/>
    <mergeCell ref="P3:S3"/>
    <mergeCell ref="T3:T4"/>
    <mergeCell ref="U3:X3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N14"/>
  <sheetViews>
    <sheetView workbookViewId="0">
      <selection activeCell="C18" sqref="C18"/>
    </sheetView>
  </sheetViews>
  <sheetFormatPr defaultRowHeight="14.4"/>
  <cols>
    <col min="1" max="1" width="5.88671875" customWidth="1"/>
    <col min="2" max="2" width="30.33203125" customWidth="1"/>
  </cols>
  <sheetData>
    <row r="1" spans="1:14">
      <c r="A1" s="336" t="s">
        <v>353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</row>
    <row r="2" spans="1:14" ht="15" thickBot="1"/>
    <row r="3" spans="1:14">
      <c r="A3" s="356" t="s">
        <v>2</v>
      </c>
      <c r="B3" s="358" t="s">
        <v>171</v>
      </c>
      <c r="C3" s="360" t="s">
        <v>10</v>
      </c>
      <c r="D3" s="360"/>
      <c r="E3" s="360"/>
      <c r="F3" s="360"/>
      <c r="G3" s="360"/>
      <c r="H3" s="360"/>
      <c r="I3" s="360"/>
      <c r="J3" s="360"/>
      <c r="K3" s="360"/>
      <c r="L3" s="360"/>
      <c r="M3" s="360"/>
      <c r="N3" s="361"/>
    </row>
    <row r="4" spans="1:14">
      <c r="A4" s="357"/>
      <c r="B4" s="359"/>
      <c r="C4" s="136" t="s">
        <v>170</v>
      </c>
      <c r="D4" s="136" t="s">
        <v>172</v>
      </c>
      <c r="E4" s="136" t="s">
        <v>173</v>
      </c>
      <c r="F4" s="136" t="s">
        <v>174</v>
      </c>
      <c r="G4" s="136" t="s">
        <v>175</v>
      </c>
      <c r="H4" s="136" t="s">
        <v>176</v>
      </c>
      <c r="I4" s="136" t="s">
        <v>177</v>
      </c>
      <c r="J4" s="136" t="s">
        <v>178</v>
      </c>
      <c r="K4" s="136" t="s">
        <v>179</v>
      </c>
      <c r="L4" s="136" t="s">
        <v>180</v>
      </c>
      <c r="M4" s="136" t="s">
        <v>181</v>
      </c>
      <c r="N4" s="138" t="s">
        <v>182</v>
      </c>
    </row>
    <row r="5" spans="1:14">
      <c r="A5" s="139">
        <v>1</v>
      </c>
      <c r="B5" s="129" t="s">
        <v>192</v>
      </c>
      <c r="C5" s="132">
        <v>97.92</v>
      </c>
      <c r="D5" s="228">
        <v>98.64</v>
      </c>
      <c r="E5" s="228">
        <v>98.19</v>
      </c>
      <c r="F5" s="228">
        <v>98.71</v>
      </c>
      <c r="G5" s="228">
        <v>97.07</v>
      </c>
      <c r="H5" s="228">
        <v>96.66</v>
      </c>
      <c r="I5" s="130">
        <v>95.82</v>
      </c>
      <c r="J5" s="130"/>
      <c r="K5" s="133"/>
      <c r="L5" s="133"/>
      <c r="M5" s="1"/>
      <c r="N5" s="140"/>
    </row>
    <row r="6" spans="1:14" ht="28.8">
      <c r="A6" s="139"/>
      <c r="B6" s="131" t="s">
        <v>193</v>
      </c>
      <c r="C6" s="130">
        <v>93.84</v>
      </c>
      <c r="D6" s="130">
        <v>94.12</v>
      </c>
      <c r="E6" s="135">
        <v>94.57</v>
      </c>
      <c r="F6" s="135">
        <v>95.07</v>
      </c>
      <c r="G6" s="130">
        <v>93.66</v>
      </c>
      <c r="H6" s="130">
        <v>93.19</v>
      </c>
      <c r="I6" s="130">
        <v>92.05</v>
      </c>
      <c r="J6" s="130"/>
      <c r="K6" s="130"/>
      <c r="L6" s="130"/>
      <c r="M6" s="1"/>
      <c r="N6" s="140"/>
    </row>
    <row r="7" spans="1:14">
      <c r="A7" s="139"/>
      <c r="B7" s="131" t="s">
        <v>194</v>
      </c>
      <c r="C7" s="130">
        <v>89.24</v>
      </c>
      <c r="D7" s="130">
        <v>90.18</v>
      </c>
      <c r="E7" s="130">
        <v>88.51</v>
      </c>
      <c r="F7" s="135">
        <v>87.76</v>
      </c>
      <c r="G7" s="130">
        <v>85.98</v>
      </c>
      <c r="H7" s="130">
        <v>85.67</v>
      </c>
      <c r="I7" s="228">
        <v>86</v>
      </c>
      <c r="J7" s="130"/>
      <c r="K7" s="130"/>
      <c r="L7" s="130"/>
      <c r="M7" s="1"/>
      <c r="N7" s="140"/>
    </row>
    <row r="8" spans="1:14" ht="28.8">
      <c r="A8" s="139"/>
      <c r="B8" s="131" t="s">
        <v>195</v>
      </c>
      <c r="C8" s="130">
        <v>101.4</v>
      </c>
      <c r="D8" s="135">
        <v>103.09</v>
      </c>
      <c r="E8" s="130">
        <v>102.07</v>
      </c>
      <c r="F8" s="130">
        <v>103.37</v>
      </c>
      <c r="G8" s="130">
        <v>100.59</v>
      </c>
      <c r="H8" s="130">
        <v>99.41</v>
      </c>
      <c r="I8" s="130">
        <v>97.41</v>
      </c>
      <c r="J8" s="130"/>
      <c r="K8" s="135"/>
      <c r="L8" s="135"/>
      <c r="M8" s="1"/>
      <c r="N8" s="140"/>
    </row>
    <row r="9" spans="1:14">
      <c r="A9" s="139"/>
      <c r="B9" s="131" t="s">
        <v>196</v>
      </c>
      <c r="C9" s="130">
        <v>105.01</v>
      </c>
      <c r="D9" s="130">
        <v>104.67</v>
      </c>
      <c r="E9" s="130">
        <v>104.63</v>
      </c>
      <c r="F9" s="130">
        <v>104.83</v>
      </c>
      <c r="G9" s="135">
        <v>104.38</v>
      </c>
      <c r="H9" s="130">
        <v>105.23</v>
      </c>
      <c r="I9" s="130">
        <v>105.43</v>
      </c>
      <c r="J9" s="130"/>
      <c r="K9" s="135"/>
      <c r="L9" s="130"/>
      <c r="M9" s="1"/>
      <c r="N9" s="140"/>
    </row>
    <row r="10" spans="1:14">
      <c r="A10" s="139"/>
      <c r="B10" s="131" t="s">
        <v>200</v>
      </c>
      <c r="C10" s="146">
        <v>107.14</v>
      </c>
      <c r="D10" s="130">
        <v>107.37</v>
      </c>
      <c r="E10" s="130">
        <v>108.22</v>
      </c>
      <c r="F10" s="130">
        <v>109.81</v>
      </c>
      <c r="G10" s="130">
        <v>110.43</v>
      </c>
      <c r="H10" s="130">
        <v>110.25</v>
      </c>
      <c r="I10" s="130">
        <v>110.72</v>
      </c>
      <c r="J10" s="130"/>
      <c r="K10" s="130"/>
      <c r="L10" s="130"/>
      <c r="M10" s="1"/>
      <c r="N10" s="140"/>
    </row>
    <row r="11" spans="1:14">
      <c r="A11" s="139"/>
      <c r="B11" s="131" t="s">
        <v>197</v>
      </c>
      <c r="C11" s="130">
        <v>123.04</v>
      </c>
      <c r="D11" s="130">
        <v>123.79</v>
      </c>
      <c r="E11" s="130">
        <v>123.65</v>
      </c>
      <c r="F11" s="130">
        <v>123.31</v>
      </c>
      <c r="G11" s="130">
        <v>121.84</v>
      </c>
      <c r="H11" s="130">
        <v>120.89</v>
      </c>
      <c r="I11" s="130">
        <v>120.46</v>
      </c>
      <c r="J11" s="130"/>
      <c r="K11" s="130"/>
      <c r="L11" s="130"/>
      <c r="M11" s="1"/>
      <c r="N11" s="140"/>
    </row>
    <row r="12" spans="1:14">
      <c r="A12" s="139"/>
      <c r="B12" s="131" t="s">
        <v>198</v>
      </c>
      <c r="C12" s="130">
        <v>125.65</v>
      </c>
      <c r="D12" s="150">
        <v>125.49</v>
      </c>
      <c r="E12" s="147">
        <v>125.93</v>
      </c>
      <c r="F12" s="147">
        <v>124.92</v>
      </c>
      <c r="G12" s="147">
        <v>125.52</v>
      </c>
      <c r="H12" s="147">
        <v>125.07</v>
      </c>
      <c r="I12" s="147">
        <v>125.71</v>
      </c>
      <c r="J12" s="147"/>
      <c r="K12" s="147"/>
      <c r="L12" s="147"/>
      <c r="M12" s="148"/>
      <c r="N12" s="149"/>
    </row>
    <row r="13" spans="1:14">
      <c r="A13" s="139"/>
      <c r="B13" s="131"/>
      <c r="C13" s="130"/>
      <c r="D13" s="150"/>
      <c r="E13" s="147"/>
      <c r="F13" s="147"/>
      <c r="G13" s="147"/>
      <c r="H13" s="147"/>
      <c r="I13" s="147"/>
      <c r="J13" s="147"/>
      <c r="K13" s="147"/>
      <c r="L13" s="147"/>
      <c r="M13" s="148"/>
      <c r="N13" s="149"/>
    </row>
    <row r="14" spans="1:14" ht="15" thickBot="1">
      <c r="A14" s="141"/>
      <c r="B14" s="152"/>
      <c r="C14" s="143"/>
      <c r="D14" s="151"/>
      <c r="E14" s="143"/>
      <c r="F14" s="143"/>
      <c r="G14" s="143"/>
      <c r="H14" s="143"/>
      <c r="I14" s="143"/>
      <c r="J14" s="143"/>
      <c r="K14" s="143"/>
      <c r="L14" s="143"/>
      <c r="M14" s="144"/>
      <c r="N14" s="145"/>
    </row>
  </sheetData>
  <mergeCells count="4">
    <mergeCell ref="A3:A4"/>
    <mergeCell ref="B3:B4"/>
    <mergeCell ref="C3:N3"/>
    <mergeCell ref="A1:N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11"/>
  <sheetViews>
    <sheetView workbookViewId="0">
      <selection activeCell="I13" sqref="I13"/>
    </sheetView>
  </sheetViews>
  <sheetFormatPr defaultRowHeight="14.4"/>
  <cols>
    <col min="1" max="1" width="5.6640625" customWidth="1"/>
    <col min="2" max="2" width="6.5546875" customWidth="1"/>
    <col min="3" max="3" width="34.5546875" customWidth="1"/>
  </cols>
  <sheetData>
    <row r="1" spans="1:11">
      <c r="A1" t="s">
        <v>354</v>
      </c>
    </row>
    <row r="3" spans="1:11" ht="31.5" customHeight="1">
      <c r="A3" s="370" t="s">
        <v>68</v>
      </c>
      <c r="B3" s="374" t="s">
        <v>359</v>
      </c>
      <c r="C3" s="370" t="s">
        <v>355</v>
      </c>
      <c r="D3" s="373" t="s">
        <v>360</v>
      </c>
      <c r="E3" s="373"/>
      <c r="F3" s="373"/>
      <c r="G3" s="373"/>
      <c r="H3" s="373"/>
      <c r="I3" s="373"/>
      <c r="J3" s="373"/>
      <c r="K3" s="373"/>
    </row>
    <row r="4" spans="1:11" ht="15.6">
      <c r="A4" s="370"/>
      <c r="B4" s="375"/>
      <c r="C4" s="370"/>
      <c r="D4" s="373" t="s">
        <v>361</v>
      </c>
      <c r="E4" s="373"/>
      <c r="F4" s="373"/>
      <c r="G4" s="373"/>
      <c r="H4" s="373" t="s">
        <v>362</v>
      </c>
      <c r="I4" s="373"/>
      <c r="J4" s="373"/>
      <c r="K4" s="373"/>
    </row>
    <row r="5" spans="1:11" ht="15.6">
      <c r="A5" s="370"/>
      <c r="B5" s="376"/>
      <c r="C5" s="370"/>
      <c r="D5" s="252" t="s">
        <v>356</v>
      </c>
      <c r="E5" s="252" t="s">
        <v>363</v>
      </c>
      <c r="F5" s="252" t="s">
        <v>364</v>
      </c>
      <c r="G5" s="252" t="s">
        <v>365</v>
      </c>
      <c r="H5" s="252" t="s">
        <v>356</v>
      </c>
      <c r="I5" s="252" t="s">
        <v>363</v>
      </c>
      <c r="J5" s="252" t="s">
        <v>364</v>
      </c>
      <c r="K5" s="252" t="s">
        <v>365</v>
      </c>
    </row>
    <row r="6" spans="1:11">
      <c r="A6" s="250">
        <v>1</v>
      </c>
      <c r="B6" s="250">
        <v>10</v>
      </c>
      <c r="C6" s="1" t="s">
        <v>366</v>
      </c>
      <c r="D6" s="250">
        <v>8.81</v>
      </c>
      <c r="E6" s="250">
        <v>-5.23</v>
      </c>
      <c r="F6" s="250"/>
      <c r="G6" s="250"/>
      <c r="H6" s="250">
        <v>2.96</v>
      </c>
      <c r="I6" s="250">
        <v>-10.17</v>
      </c>
      <c r="J6" s="250"/>
      <c r="K6" s="250"/>
    </row>
    <row r="7" spans="1:11" ht="28.8">
      <c r="A7" s="250"/>
      <c r="B7" s="250"/>
      <c r="C7" s="137" t="s">
        <v>367</v>
      </c>
      <c r="D7" s="250">
        <v>139.93</v>
      </c>
      <c r="E7" s="250">
        <v>0.04</v>
      </c>
      <c r="F7" s="250"/>
      <c r="G7" s="250"/>
      <c r="H7" s="250">
        <v>-2.77</v>
      </c>
      <c r="I7" s="250">
        <v>17.77</v>
      </c>
      <c r="J7" s="250"/>
      <c r="K7" s="250"/>
    </row>
    <row r="8" spans="1:11" ht="28.8">
      <c r="A8" s="250"/>
      <c r="B8" s="250"/>
      <c r="C8" s="137" t="s">
        <v>368</v>
      </c>
      <c r="D8" s="250">
        <v>6.83</v>
      </c>
      <c r="E8" s="250">
        <v>1.7</v>
      </c>
      <c r="F8" s="250"/>
      <c r="G8" s="250"/>
      <c r="H8" s="250">
        <v>19.34</v>
      </c>
      <c r="I8" s="250">
        <v>2.66</v>
      </c>
      <c r="J8" s="250"/>
      <c r="K8" s="250"/>
    </row>
    <row r="9" spans="1:11">
      <c r="A9" s="250"/>
      <c r="B9" s="250"/>
      <c r="C9" s="1" t="s">
        <v>357</v>
      </c>
      <c r="D9" s="250">
        <v>-14.94</v>
      </c>
      <c r="E9" s="250">
        <v>9.43</v>
      </c>
      <c r="F9" s="250"/>
      <c r="G9" s="250"/>
      <c r="H9" s="250">
        <v>-15.01</v>
      </c>
      <c r="I9" s="250">
        <v>-2.36</v>
      </c>
      <c r="J9" s="250"/>
      <c r="K9" s="250"/>
    </row>
    <row r="10" spans="1:11">
      <c r="A10" s="371" t="s">
        <v>358</v>
      </c>
      <c r="B10" s="372"/>
      <c r="C10" s="253" t="s">
        <v>369</v>
      </c>
      <c r="D10" s="136">
        <v>7.33</v>
      </c>
      <c r="E10" s="136">
        <v>-0.31</v>
      </c>
      <c r="F10" s="136"/>
      <c r="G10" s="136"/>
      <c r="H10" s="136">
        <v>3.31</v>
      </c>
      <c r="I10" s="136">
        <v>-7.05</v>
      </c>
      <c r="J10" s="136"/>
      <c r="K10" s="136"/>
    </row>
    <row r="11" spans="1:11">
      <c r="A11" s="371" t="s">
        <v>358</v>
      </c>
      <c r="B11" s="372"/>
      <c r="C11" s="253" t="s">
        <v>370</v>
      </c>
      <c r="D11" s="136">
        <v>0.99</v>
      </c>
      <c r="E11" s="136">
        <v>2.57</v>
      </c>
      <c r="F11" s="136"/>
      <c r="G11" s="136"/>
      <c r="H11" s="136">
        <v>4.46</v>
      </c>
      <c r="I11" s="254">
        <v>4</v>
      </c>
      <c r="J11" s="136"/>
      <c r="K11" s="136"/>
    </row>
  </sheetData>
  <mergeCells count="8">
    <mergeCell ref="A3:A5"/>
    <mergeCell ref="A10:B10"/>
    <mergeCell ref="A11:B11"/>
    <mergeCell ref="D4:G4"/>
    <mergeCell ref="H4:K4"/>
    <mergeCell ref="B3:B5"/>
    <mergeCell ref="C3:C5"/>
    <mergeCell ref="D3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T17"/>
  <sheetViews>
    <sheetView workbookViewId="0">
      <selection activeCell="E7" sqref="E7"/>
    </sheetView>
  </sheetViews>
  <sheetFormatPr defaultRowHeight="14.4"/>
  <cols>
    <col min="1" max="1" width="5.88671875" customWidth="1"/>
    <col min="2" max="2" width="14.88671875" customWidth="1"/>
    <col min="4" max="4" width="9.5546875" customWidth="1"/>
    <col min="6" max="6" width="11.33203125" customWidth="1"/>
    <col min="12" max="12" width="12.6640625" customWidth="1"/>
    <col min="17" max="17" width="10.5546875" customWidth="1"/>
    <col min="18" max="18" width="12.33203125" customWidth="1"/>
  </cols>
  <sheetData>
    <row r="1" spans="1:20">
      <c r="A1" s="189" t="s">
        <v>43</v>
      </c>
      <c r="B1" s="189"/>
      <c r="C1" s="189"/>
      <c r="D1" s="189"/>
      <c r="E1" s="189"/>
      <c r="F1" s="189"/>
      <c r="G1" s="189"/>
      <c r="H1" s="189"/>
    </row>
    <row r="3" spans="1:20" ht="30" customHeight="1">
      <c r="A3" s="266" t="s">
        <v>14</v>
      </c>
      <c r="B3" s="266" t="s">
        <v>15</v>
      </c>
      <c r="C3" s="276" t="s">
        <v>18</v>
      </c>
      <c r="D3" s="277"/>
      <c r="E3" s="277"/>
      <c r="F3" s="277"/>
      <c r="G3" s="277"/>
      <c r="H3" s="277"/>
      <c r="I3" s="277"/>
      <c r="J3" s="277"/>
      <c r="K3" s="278"/>
      <c r="L3" s="268" t="s">
        <v>31</v>
      </c>
      <c r="M3" s="272"/>
      <c r="N3" s="269"/>
      <c r="O3" s="268" t="s">
        <v>35</v>
      </c>
      <c r="P3" s="269"/>
      <c r="Q3" s="266" t="s">
        <v>38</v>
      </c>
      <c r="R3" s="266" t="s">
        <v>39</v>
      </c>
      <c r="S3" s="266" t="s">
        <v>40</v>
      </c>
      <c r="T3" s="266" t="s">
        <v>41</v>
      </c>
    </row>
    <row r="4" spans="1:20" ht="43.2">
      <c r="A4" s="274"/>
      <c r="B4" s="274"/>
      <c r="C4" s="6" t="s">
        <v>16</v>
      </c>
      <c r="D4" s="6" t="s">
        <v>17</v>
      </c>
      <c r="E4" s="5" t="s">
        <v>19</v>
      </c>
      <c r="F4" s="5" t="s">
        <v>20</v>
      </c>
      <c r="G4" s="275" t="s">
        <v>21</v>
      </c>
      <c r="H4" s="275"/>
      <c r="I4" s="266" t="s">
        <v>24</v>
      </c>
      <c r="J4" s="266" t="s">
        <v>25</v>
      </c>
      <c r="K4" s="266" t="s">
        <v>26</v>
      </c>
      <c r="L4" s="270"/>
      <c r="M4" s="273"/>
      <c r="N4" s="271"/>
      <c r="O4" s="270"/>
      <c r="P4" s="271"/>
      <c r="Q4" s="267"/>
      <c r="R4" s="267"/>
      <c r="S4" s="267"/>
      <c r="T4" s="267"/>
    </row>
    <row r="5" spans="1:20">
      <c r="A5" s="267"/>
      <c r="B5" s="267"/>
      <c r="C5" s="3" t="s">
        <v>27</v>
      </c>
      <c r="D5" s="3" t="s">
        <v>28</v>
      </c>
      <c r="E5" s="3" t="s">
        <v>29</v>
      </c>
      <c r="F5" s="3" t="s">
        <v>30</v>
      </c>
      <c r="G5" s="3" t="s">
        <v>22</v>
      </c>
      <c r="H5" s="3" t="s">
        <v>23</v>
      </c>
      <c r="I5" s="267"/>
      <c r="J5" s="267"/>
      <c r="K5" s="267"/>
      <c r="L5" s="3" t="s">
        <v>32</v>
      </c>
      <c r="M5" s="3" t="s">
        <v>33</v>
      </c>
      <c r="N5" s="3" t="s">
        <v>34</v>
      </c>
      <c r="O5" s="3" t="s">
        <v>36</v>
      </c>
      <c r="P5" s="3" t="s">
        <v>37</v>
      </c>
      <c r="Q5" s="5"/>
      <c r="R5" s="5"/>
      <c r="S5" s="5"/>
      <c r="T5" s="5"/>
    </row>
    <row r="6" spans="1:20" ht="20.100000000000001" customHeight="1">
      <c r="A6" s="2">
        <v>1</v>
      </c>
      <c r="B6" s="1" t="s">
        <v>42</v>
      </c>
      <c r="C6" s="1">
        <v>0</v>
      </c>
      <c r="D6" s="1">
        <v>510</v>
      </c>
      <c r="E6" s="1">
        <v>232</v>
      </c>
      <c r="F6" s="1">
        <v>68</v>
      </c>
      <c r="G6" s="1">
        <v>0</v>
      </c>
      <c r="H6" s="1">
        <v>6</v>
      </c>
      <c r="I6" s="1">
        <v>41095</v>
      </c>
      <c r="J6" s="1">
        <v>0</v>
      </c>
      <c r="K6" s="1">
        <v>1145</v>
      </c>
      <c r="L6" s="1">
        <v>0</v>
      </c>
      <c r="M6" s="1">
        <v>0</v>
      </c>
      <c r="N6" s="1">
        <v>12</v>
      </c>
      <c r="O6" s="1">
        <v>213</v>
      </c>
      <c r="P6" s="1">
        <v>551</v>
      </c>
      <c r="Q6" s="1">
        <v>163</v>
      </c>
      <c r="R6" s="1">
        <v>0</v>
      </c>
      <c r="S6" s="1">
        <v>53745</v>
      </c>
      <c r="T6" s="1">
        <v>97740</v>
      </c>
    </row>
    <row r="7" spans="1:20" ht="20.100000000000001" customHeight="1">
      <c r="A7" s="2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20.100000000000001" customHeight="1">
      <c r="A8" s="2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20.100000000000001" customHeight="1">
      <c r="A9" s="2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20.100000000000001" customHeight="1">
      <c r="A10" s="2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20.100000000000001" customHeight="1">
      <c r="A11" s="2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20.100000000000001" customHeight="1">
      <c r="A12" s="2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20.100000000000001" customHeight="1">
      <c r="A13" s="2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20.100000000000001" customHeight="1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20.100000000000001" customHeight="1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20.100000000000001" customHeight="1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20.100000000000001" customHeight="1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</sheetData>
  <mergeCells count="13">
    <mergeCell ref="L3:N4"/>
    <mergeCell ref="B3:B5"/>
    <mergeCell ref="A3:A5"/>
    <mergeCell ref="I4:I5"/>
    <mergeCell ref="J4:J5"/>
    <mergeCell ref="K4:K5"/>
    <mergeCell ref="G4:H4"/>
    <mergeCell ref="C3:K3"/>
    <mergeCell ref="O3:P4"/>
    <mergeCell ref="Q3:Q4"/>
    <mergeCell ref="R3:R4"/>
    <mergeCell ref="S3:S4"/>
    <mergeCell ref="T3:T4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8"/>
  <sheetViews>
    <sheetView workbookViewId="0"/>
  </sheetViews>
  <sheetFormatPr defaultRowHeight="14.4"/>
  <cols>
    <col min="1" max="1" width="5.6640625" customWidth="1"/>
    <col min="2" max="2" width="22.6640625" customWidth="1"/>
  </cols>
  <sheetData>
    <row r="1" spans="1:5">
      <c r="A1" s="189" t="s">
        <v>44</v>
      </c>
    </row>
    <row r="3" spans="1:5" ht="24.9" customHeight="1">
      <c r="A3" s="2" t="s">
        <v>2</v>
      </c>
      <c r="B3" s="2" t="s">
        <v>47</v>
      </c>
      <c r="C3" s="2" t="s">
        <v>45</v>
      </c>
      <c r="D3" s="2" t="s">
        <v>46</v>
      </c>
      <c r="E3" s="2" t="s">
        <v>41</v>
      </c>
    </row>
    <row r="4" spans="1:5" ht="24.9" customHeight="1">
      <c r="A4" s="2">
        <v>1</v>
      </c>
      <c r="B4" s="7">
        <v>2016</v>
      </c>
      <c r="C4" s="4">
        <v>49237</v>
      </c>
      <c r="D4" s="4">
        <v>49057</v>
      </c>
      <c r="E4" s="4">
        <v>98294</v>
      </c>
    </row>
    <row r="5" spans="1:5" ht="24.9" customHeight="1">
      <c r="A5" s="2"/>
      <c r="B5" s="1"/>
      <c r="C5" s="1"/>
      <c r="D5" s="1"/>
      <c r="E5" s="1"/>
    </row>
    <row r="6" spans="1:5" ht="24.9" customHeight="1">
      <c r="A6" s="2"/>
      <c r="B6" s="1"/>
      <c r="C6" s="1"/>
      <c r="D6" s="1"/>
      <c r="E6" s="1"/>
    </row>
    <row r="7" spans="1:5" ht="24.9" customHeight="1">
      <c r="A7" s="2"/>
      <c r="B7" s="1"/>
      <c r="C7" s="1"/>
      <c r="D7" s="1"/>
      <c r="E7" s="1"/>
    </row>
    <row r="8" spans="1:5" ht="24.9" customHeight="1">
      <c r="A8" s="2"/>
      <c r="B8" s="1"/>
      <c r="C8" s="1"/>
      <c r="D8" s="1"/>
      <c r="E8" s="1"/>
    </row>
    <row r="9" spans="1:5" ht="24.9" customHeight="1">
      <c r="A9" s="2"/>
      <c r="B9" s="1"/>
      <c r="C9" s="1"/>
      <c r="D9" s="1"/>
      <c r="E9" s="1"/>
    </row>
    <row r="10" spans="1:5" ht="24.9" customHeight="1">
      <c r="A10" s="2"/>
      <c r="B10" s="1"/>
      <c r="C10" s="1"/>
      <c r="D10" s="1"/>
      <c r="E10" s="1"/>
    </row>
    <row r="11" spans="1:5" ht="24.9" customHeight="1">
      <c r="A11" s="2"/>
      <c r="B11" s="1"/>
      <c r="C11" s="1"/>
      <c r="D11" s="1"/>
      <c r="E11" s="1"/>
    </row>
    <row r="12" spans="1:5" ht="24.9" customHeight="1">
      <c r="A12" s="2"/>
      <c r="B12" s="1"/>
      <c r="C12" s="1"/>
      <c r="D12" s="1"/>
      <c r="E12" s="1"/>
    </row>
    <row r="13" spans="1:5" ht="24.9" customHeight="1">
      <c r="A13" s="2"/>
      <c r="B13" s="1"/>
      <c r="C13" s="1"/>
      <c r="D13" s="1"/>
      <c r="E13" s="1"/>
    </row>
    <row r="14" spans="1:5" ht="24.9" customHeight="1">
      <c r="A14" s="2"/>
      <c r="B14" s="1"/>
      <c r="C14" s="1"/>
      <c r="D14" s="1"/>
      <c r="E14" s="1"/>
    </row>
    <row r="15" spans="1:5" ht="24.9" customHeight="1">
      <c r="A15" s="2"/>
      <c r="B15" s="1"/>
      <c r="C15" s="1"/>
      <c r="D15" s="1"/>
      <c r="E15" s="1"/>
    </row>
    <row r="16" spans="1:5" ht="24.9" customHeight="1">
      <c r="A16" s="2"/>
      <c r="B16" s="1"/>
      <c r="C16" s="1"/>
      <c r="D16" s="1"/>
      <c r="E16" s="1"/>
    </row>
    <row r="17" spans="1:5" ht="24.9" customHeight="1">
      <c r="A17" s="2"/>
      <c r="B17" s="1"/>
      <c r="C17" s="1"/>
      <c r="D17" s="1"/>
      <c r="E17" s="1"/>
    </row>
    <row r="18" spans="1:5" ht="24.9" customHeight="1">
      <c r="A18" s="2"/>
      <c r="B18" s="1"/>
      <c r="C18" s="1"/>
      <c r="D18" s="1"/>
      <c r="E18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R162"/>
  <sheetViews>
    <sheetView workbookViewId="0">
      <selection activeCell="I149" sqref="I149"/>
    </sheetView>
  </sheetViews>
  <sheetFormatPr defaultRowHeight="14.4"/>
  <cols>
    <col min="1" max="1" width="5.44140625" customWidth="1"/>
    <col min="2" max="2" width="22.33203125" customWidth="1"/>
    <col min="3" max="3" width="16.33203125" customWidth="1"/>
    <col min="4" max="4" width="13.44140625" customWidth="1"/>
    <col min="5" max="5" width="14.88671875" customWidth="1"/>
    <col min="6" max="6" width="14.5546875" customWidth="1"/>
    <col min="7" max="7" width="14.6640625" customWidth="1"/>
    <col min="8" max="8" width="15.109375" customWidth="1"/>
    <col min="9" max="9" width="14.5546875" customWidth="1"/>
    <col min="10" max="10" width="15" customWidth="1"/>
    <col min="11" max="11" width="7.5546875" customWidth="1"/>
    <col min="12" max="12" width="3" customWidth="1"/>
    <col min="13" max="13" width="4.5546875" customWidth="1"/>
    <col min="14" max="14" width="2.88671875" customWidth="1"/>
    <col min="15" max="15" width="4" customWidth="1"/>
    <col min="16" max="16" width="13.6640625" customWidth="1"/>
  </cols>
  <sheetData>
    <row r="1" spans="1:18" ht="24" customHeight="1"/>
    <row r="2" spans="1:18" ht="24.75" customHeight="1">
      <c r="A2" s="65" t="s">
        <v>67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7"/>
    </row>
    <row r="3" spans="1:18" ht="24.9" customHeight="1">
      <c r="A3" s="68" t="s">
        <v>68</v>
      </c>
      <c r="B3" s="68" t="s">
        <v>69</v>
      </c>
      <c r="C3" s="69" t="s">
        <v>70</v>
      </c>
      <c r="D3" s="69" t="s">
        <v>49</v>
      </c>
      <c r="E3" s="69" t="s">
        <v>50</v>
      </c>
      <c r="F3" s="69" t="s">
        <v>51</v>
      </c>
      <c r="G3" s="69" t="s">
        <v>52</v>
      </c>
      <c r="H3" s="69" t="s">
        <v>53</v>
      </c>
      <c r="I3" s="69" t="s">
        <v>71</v>
      </c>
      <c r="J3" s="69" t="s">
        <v>72</v>
      </c>
      <c r="K3" s="69" t="s">
        <v>73</v>
      </c>
      <c r="L3" s="69" t="s">
        <v>74</v>
      </c>
      <c r="M3" s="69" t="s">
        <v>58</v>
      </c>
      <c r="N3" s="69" t="s">
        <v>75</v>
      </c>
      <c r="O3" s="69" t="s">
        <v>60</v>
      </c>
      <c r="P3" s="69" t="s">
        <v>76</v>
      </c>
      <c r="Q3" s="70" t="s">
        <v>77</v>
      </c>
      <c r="R3" s="67"/>
    </row>
    <row r="4" spans="1:18" ht="24.9" customHeight="1">
      <c r="A4" s="71">
        <v>1</v>
      </c>
      <c r="B4" s="72" t="s">
        <v>78</v>
      </c>
      <c r="C4" s="190">
        <v>6250</v>
      </c>
      <c r="D4" s="73">
        <v>503.7</v>
      </c>
      <c r="E4" s="73">
        <v>953.5</v>
      </c>
      <c r="F4" s="74">
        <v>704</v>
      </c>
      <c r="G4" s="75">
        <v>547.65</v>
      </c>
      <c r="H4" s="75">
        <v>497</v>
      </c>
      <c r="I4" s="75">
        <v>330.5</v>
      </c>
      <c r="J4" s="75">
        <v>589</v>
      </c>
      <c r="K4" s="75"/>
      <c r="L4" s="75"/>
      <c r="M4" s="75"/>
      <c r="N4" s="75"/>
      <c r="O4" s="75"/>
      <c r="P4" s="75">
        <f>SUM(D4:O4)</f>
        <v>4125.3500000000004</v>
      </c>
      <c r="Q4" s="76">
        <f t="shared" ref="Q4:Q23" si="0">P4/C4*100</f>
        <v>66.005600000000015</v>
      </c>
      <c r="R4" s="67"/>
    </row>
    <row r="5" spans="1:18" ht="24.9" customHeight="1">
      <c r="A5" s="71">
        <v>2</v>
      </c>
      <c r="B5" s="72" t="s">
        <v>79</v>
      </c>
      <c r="C5" s="190">
        <v>11500</v>
      </c>
      <c r="D5" s="73">
        <v>685</v>
      </c>
      <c r="E5" s="73">
        <v>1070</v>
      </c>
      <c r="F5" s="75">
        <v>1249.5</v>
      </c>
      <c r="G5" s="74">
        <v>1173</v>
      </c>
      <c r="H5" s="75">
        <v>930.5</v>
      </c>
      <c r="I5" s="75">
        <v>602.4</v>
      </c>
      <c r="J5" s="75">
        <v>874</v>
      </c>
      <c r="K5" s="75"/>
      <c r="L5" s="75"/>
      <c r="M5" s="75"/>
      <c r="N5" s="75"/>
      <c r="O5" s="75"/>
      <c r="P5" s="75">
        <f t="shared" ref="P5:P23" si="1">SUM(D5:O5)</f>
        <v>6584.4</v>
      </c>
      <c r="Q5" s="76">
        <f t="shared" si="0"/>
        <v>57.255652173913042</v>
      </c>
      <c r="R5" s="67"/>
    </row>
    <row r="6" spans="1:18" ht="24.9" customHeight="1">
      <c r="A6" s="71">
        <v>3</v>
      </c>
      <c r="B6" s="72" t="s">
        <v>80</v>
      </c>
      <c r="C6" s="190">
        <v>5300</v>
      </c>
      <c r="D6" s="73">
        <v>259</v>
      </c>
      <c r="E6" s="73">
        <v>482.5</v>
      </c>
      <c r="F6" s="75">
        <v>394.5</v>
      </c>
      <c r="G6" s="75">
        <v>406.5</v>
      </c>
      <c r="H6" s="75">
        <v>414.5</v>
      </c>
      <c r="I6" s="75">
        <v>320.5</v>
      </c>
      <c r="J6" s="75">
        <v>486.5</v>
      </c>
      <c r="K6" s="75"/>
      <c r="L6" s="75"/>
      <c r="M6" s="75"/>
      <c r="N6" s="75"/>
      <c r="O6" s="75"/>
      <c r="P6" s="75">
        <f t="shared" si="1"/>
        <v>2764</v>
      </c>
      <c r="Q6" s="76">
        <f t="shared" si="0"/>
        <v>52.15094339622641</v>
      </c>
      <c r="R6" s="67"/>
    </row>
    <row r="7" spans="1:18" ht="24.9" customHeight="1">
      <c r="A7" s="71">
        <v>4</v>
      </c>
      <c r="B7" s="72" t="s">
        <v>81</v>
      </c>
      <c r="C7" s="190">
        <v>7200</v>
      </c>
      <c r="D7" s="73">
        <v>364.45</v>
      </c>
      <c r="E7" s="73">
        <v>720.15</v>
      </c>
      <c r="F7" s="75">
        <v>629.85</v>
      </c>
      <c r="G7" s="75">
        <v>638.5</v>
      </c>
      <c r="H7" s="75">
        <v>525.79999999999995</v>
      </c>
      <c r="I7" s="75">
        <v>378.3</v>
      </c>
      <c r="J7" s="75">
        <v>571.54999999999995</v>
      </c>
      <c r="K7" s="75"/>
      <c r="L7" s="75"/>
      <c r="M7" s="75"/>
      <c r="N7" s="75"/>
      <c r="O7" s="75"/>
      <c r="P7" s="75">
        <f t="shared" si="1"/>
        <v>3828.6000000000004</v>
      </c>
      <c r="Q7" s="76">
        <f t="shared" si="0"/>
        <v>53.175000000000004</v>
      </c>
      <c r="R7" s="67"/>
    </row>
    <row r="8" spans="1:18" ht="24.9" customHeight="1">
      <c r="A8" s="71">
        <v>5</v>
      </c>
      <c r="B8" s="72" t="s">
        <v>82</v>
      </c>
      <c r="C8" s="190">
        <v>4200</v>
      </c>
      <c r="D8" s="73">
        <v>377</v>
      </c>
      <c r="E8" s="73">
        <v>339</v>
      </c>
      <c r="F8" s="75">
        <v>430</v>
      </c>
      <c r="G8" s="75">
        <v>458</v>
      </c>
      <c r="H8" s="75">
        <v>522</v>
      </c>
      <c r="I8" s="75">
        <v>413</v>
      </c>
      <c r="J8" s="75">
        <v>409</v>
      </c>
      <c r="K8" s="75"/>
      <c r="L8" s="75"/>
      <c r="M8" s="75"/>
      <c r="N8" s="75"/>
      <c r="O8" s="75"/>
      <c r="P8" s="75">
        <f t="shared" si="1"/>
        <v>2948</v>
      </c>
      <c r="Q8" s="76">
        <f t="shared" si="0"/>
        <v>70.19047619047619</v>
      </c>
      <c r="R8" s="67"/>
    </row>
    <row r="9" spans="1:18" ht="24.9" customHeight="1">
      <c r="A9" s="71">
        <v>6</v>
      </c>
      <c r="B9" s="72" t="s">
        <v>83</v>
      </c>
      <c r="C9" s="190">
        <v>5800</v>
      </c>
      <c r="D9" s="73">
        <v>316</v>
      </c>
      <c r="E9" s="73">
        <v>541</v>
      </c>
      <c r="F9" s="75">
        <v>421</v>
      </c>
      <c r="G9" s="75">
        <v>480.7</v>
      </c>
      <c r="H9" s="75">
        <v>370</v>
      </c>
      <c r="I9" s="75">
        <v>566</v>
      </c>
      <c r="J9" s="75">
        <v>403</v>
      </c>
      <c r="K9" s="75"/>
      <c r="L9" s="75"/>
      <c r="M9" s="75"/>
      <c r="N9" s="75"/>
      <c r="O9" s="75"/>
      <c r="P9" s="75">
        <f t="shared" si="1"/>
        <v>3097.7</v>
      </c>
      <c r="Q9" s="76">
        <f t="shared" si="0"/>
        <v>53.408620689655173</v>
      </c>
      <c r="R9" s="67"/>
    </row>
    <row r="10" spans="1:18" ht="24.9" customHeight="1">
      <c r="A10" s="71">
        <v>7</v>
      </c>
      <c r="B10" s="72" t="s">
        <v>84</v>
      </c>
      <c r="C10" s="190">
        <v>6300</v>
      </c>
      <c r="D10" s="73">
        <v>357</v>
      </c>
      <c r="E10" s="73">
        <v>373</v>
      </c>
      <c r="F10" s="75">
        <v>431</v>
      </c>
      <c r="G10" s="75">
        <v>355</v>
      </c>
      <c r="H10" s="75">
        <v>426</v>
      </c>
      <c r="I10" s="75">
        <v>375</v>
      </c>
      <c r="J10" s="75">
        <v>367</v>
      </c>
      <c r="K10" s="75"/>
      <c r="L10" s="75"/>
      <c r="M10" s="75"/>
      <c r="N10" s="75"/>
      <c r="O10" s="75"/>
      <c r="P10" s="75">
        <f t="shared" si="1"/>
        <v>2684</v>
      </c>
      <c r="Q10" s="76">
        <f t="shared" si="0"/>
        <v>42.603174603174601</v>
      </c>
      <c r="R10" s="67"/>
    </row>
    <row r="11" spans="1:18" ht="24.9" customHeight="1">
      <c r="A11" s="71">
        <v>8</v>
      </c>
      <c r="B11" s="72" t="s">
        <v>85</v>
      </c>
      <c r="C11" s="190">
        <v>3900</v>
      </c>
      <c r="D11" s="73">
        <v>328</v>
      </c>
      <c r="E11" s="73">
        <v>305</v>
      </c>
      <c r="F11" s="75">
        <v>282</v>
      </c>
      <c r="G11" s="75">
        <v>285</v>
      </c>
      <c r="H11" s="75">
        <v>460</v>
      </c>
      <c r="I11" s="75">
        <v>200</v>
      </c>
      <c r="J11" s="75">
        <v>355</v>
      </c>
      <c r="K11" s="75"/>
      <c r="L11" s="75"/>
      <c r="M11" s="75"/>
      <c r="N11" s="75"/>
      <c r="O11" s="75"/>
      <c r="P11" s="75">
        <f t="shared" si="1"/>
        <v>2215</v>
      </c>
      <c r="Q11" s="76">
        <f t="shared" si="0"/>
        <v>56.794871794871796</v>
      </c>
      <c r="R11" s="67"/>
    </row>
    <row r="12" spans="1:18" ht="24.9" customHeight="1">
      <c r="A12" s="71">
        <v>9</v>
      </c>
      <c r="B12" s="72" t="s">
        <v>86</v>
      </c>
      <c r="C12" s="190">
        <v>1200</v>
      </c>
      <c r="D12" s="73">
        <v>89</v>
      </c>
      <c r="E12" s="73">
        <v>91</v>
      </c>
      <c r="F12" s="75">
        <v>66</v>
      </c>
      <c r="G12" s="75">
        <v>90</v>
      </c>
      <c r="H12" s="75">
        <v>67</v>
      </c>
      <c r="I12" s="75">
        <v>19</v>
      </c>
      <c r="J12" s="75">
        <v>63</v>
      </c>
      <c r="K12" s="75"/>
      <c r="L12" s="75"/>
      <c r="M12" s="75"/>
      <c r="N12" s="75"/>
      <c r="O12" s="75"/>
      <c r="P12" s="75">
        <f t="shared" si="1"/>
        <v>485</v>
      </c>
      <c r="Q12" s="76">
        <f t="shared" si="0"/>
        <v>40.416666666666664</v>
      </c>
      <c r="R12" s="67"/>
    </row>
    <row r="13" spans="1:18" ht="24.9" customHeight="1">
      <c r="A13" s="71">
        <v>10</v>
      </c>
      <c r="B13" s="72" t="s">
        <v>87</v>
      </c>
      <c r="C13" s="190">
        <v>3900</v>
      </c>
      <c r="D13" s="73">
        <v>392</v>
      </c>
      <c r="E13" s="73">
        <v>653</v>
      </c>
      <c r="F13" s="75">
        <v>475</v>
      </c>
      <c r="G13" s="74">
        <v>376</v>
      </c>
      <c r="H13" s="75">
        <v>341</v>
      </c>
      <c r="I13" s="75">
        <v>20</v>
      </c>
      <c r="J13" s="75">
        <v>255</v>
      </c>
      <c r="K13" s="75"/>
      <c r="L13" s="75"/>
      <c r="M13" s="75"/>
      <c r="N13" s="75"/>
      <c r="O13" s="75"/>
      <c r="P13" s="75">
        <f t="shared" si="1"/>
        <v>2512</v>
      </c>
      <c r="Q13" s="76">
        <f t="shared" si="0"/>
        <v>64.410256410256409</v>
      </c>
      <c r="R13" s="67"/>
    </row>
    <row r="14" spans="1:18" ht="24.9" customHeight="1">
      <c r="A14" s="71">
        <v>11</v>
      </c>
      <c r="B14" s="72" t="s">
        <v>88</v>
      </c>
      <c r="C14" s="190">
        <v>6290</v>
      </c>
      <c r="D14" s="73">
        <v>375</v>
      </c>
      <c r="E14" s="73">
        <v>650</v>
      </c>
      <c r="F14" s="75">
        <v>462</v>
      </c>
      <c r="G14" s="75">
        <v>494</v>
      </c>
      <c r="H14" s="75">
        <v>628</v>
      </c>
      <c r="I14" s="75">
        <v>354</v>
      </c>
      <c r="J14" s="75">
        <v>260</v>
      </c>
      <c r="K14" s="74"/>
      <c r="L14" s="75"/>
      <c r="M14" s="75"/>
      <c r="N14" s="75"/>
      <c r="O14" s="75"/>
      <c r="P14" s="75">
        <f t="shared" si="1"/>
        <v>3223</v>
      </c>
      <c r="Q14" s="76">
        <f t="shared" si="0"/>
        <v>51.24006359300477</v>
      </c>
      <c r="R14" s="67"/>
    </row>
    <row r="15" spans="1:18" ht="24.9" customHeight="1">
      <c r="A15" s="71">
        <v>12</v>
      </c>
      <c r="B15" s="72" t="s">
        <v>89</v>
      </c>
      <c r="C15" s="190">
        <v>200</v>
      </c>
      <c r="D15" s="73">
        <v>0</v>
      </c>
      <c r="E15" s="73">
        <v>0</v>
      </c>
      <c r="F15" s="75">
        <v>0</v>
      </c>
      <c r="G15" s="75">
        <v>0</v>
      </c>
      <c r="H15" s="75">
        <v>0</v>
      </c>
      <c r="I15" s="75">
        <v>0</v>
      </c>
      <c r="J15" s="75">
        <v>0</v>
      </c>
      <c r="K15" s="75"/>
      <c r="L15" s="75"/>
      <c r="M15" s="75"/>
      <c r="N15" s="75"/>
      <c r="O15" s="75"/>
      <c r="P15" s="75">
        <f t="shared" si="1"/>
        <v>0</v>
      </c>
      <c r="Q15" s="76">
        <f t="shared" si="0"/>
        <v>0</v>
      </c>
      <c r="R15" s="67"/>
    </row>
    <row r="16" spans="1:18" ht="24.9" customHeight="1">
      <c r="A16" s="71">
        <v>13</v>
      </c>
      <c r="B16" s="72" t="s">
        <v>90</v>
      </c>
      <c r="C16" s="190">
        <v>850</v>
      </c>
      <c r="D16" s="73">
        <v>20</v>
      </c>
      <c r="E16" s="73">
        <v>85</v>
      </c>
      <c r="F16" s="75">
        <v>75</v>
      </c>
      <c r="G16" s="75">
        <v>120</v>
      </c>
      <c r="H16" s="75">
        <v>105</v>
      </c>
      <c r="I16" s="75">
        <v>80</v>
      </c>
      <c r="J16" s="75">
        <v>115</v>
      </c>
      <c r="K16" s="75"/>
      <c r="L16" s="75"/>
      <c r="M16" s="75"/>
      <c r="N16" s="75"/>
      <c r="O16" s="75"/>
      <c r="P16" s="75">
        <f t="shared" si="1"/>
        <v>600</v>
      </c>
      <c r="Q16" s="76">
        <f t="shared" si="0"/>
        <v>70.588235294117652</v>
      </c>
      <c r="R16" s="67"/>
    </row>
    <row r="17" spans="1:18" ht="24.9" customHeight="1">
      <c r="A17" s="71">
        <v>14</v>
      </c>
      <c r="B17" s="72" t="s">
        <v>91</v>
      </c>
      <c r="C17" s="190">
        <v>140</v>
      </c>
      <c r="D17" s="73">
        <v>0</v>
      </c>
      <c r="E17" s="73">
        <v>0</v>
      </c>
      <c r="F17" s="75">
        <v>21</v>
      </c>
      <c r="G17" s="75">
        <v>31</v>
      </c>
      <c r="H17" s="75">
        <v>0</v>
      </c>
      <c r="I17" s="75">
        <v>10</v>
      </c>
      <c r="J17" s="75">
        <v>0</v>
      </c>
      <c r="K17" s="75"/>
      <c r="L17" s="75"/>
      <c r="M17" s="75"/>
      <c r="N17" s="75"/>
      <c r="O17" s="75"/>
      <c r="P17" s="75">
        <f t="shared" si="1"/>
        <v>62</v>
      </c>
      <c r="Q17" s="76">
        <f t="shared" si="0"/>
        <v>44.285714285714285</v>
      </c>
      <c r="R17" s="67"/>
    </row>
    <row r="18" spans="1:18" ht="24.9" customHeight="1">
      <c r="A18" s="71">
        <v>15</v>
      </c>
      <c r="B18" s="72" t="s">
        <v>92</v>
      </c>
      <c r="C18" s="190">
        <v>150</v>
      </c>
      <c r="D18" s="73">
        <v>5</v>
      </c>
      <c r="E18" s="73">
        <v>24</v>
      </c>
      <c r="F18" s="75">
        <v>10</v>
      </c>
      <c r="G18" s="75">
        <v>13</v>
      </c>
      <c r="H18" s="75">
        <v>7</v>
      </c>
      <c r="I18" s="75">
        <v>11</v>
      </c>
      <c r="J18" s="75">
        <v>9</v>
      </c>
      <c r="K18" s="75"/>
      <c r="L18" s="75"/>
      <c r="M18" s="75"/>
      <c r="N18" s="75"/>
      <c r="O18" s="75"/>
      <c r="P18" s="75">
        <f t="shared" si="1"/>
        <v>79</v>
      </c>
      <c r="Q18" s="76">
        <f t="shared" si="0"/>
        <v>52.666666666666664</v>
      </c>
      <c r="R18" s="67"/>
    </row>
    <row r="19" spans="1:18" ht="24.9" customHeight="1">
      <c r="A19" s="71">
        <v>16</v>
      </c>
      <c r="B19" s="72" t="s">
        <v>93</v>
      </c>
      <c r="C19" s="190">
        <v>1450</v>
      </c>
      <c r="D19" s="73">
        <v>139</v>
      </c>
      <c r="E19" s="73">
        <v>124</v>
      </c>
      <c r="F19" s="75">
        <v>100</v>
      </c>
      <c r="G19" s="75">
        <v>97</v>
      </c>
      <c r="H19" s="75">
        <v>126</v>
      </c>
      <c r="I19" s="75">
        <v>139</v>
      </c>
      <c r="J19" s="75">
        <v>80</v>
      </c>
      <c r="K19" s="75"/>
      <c r="L19" s="75"/>
      <c r="M19" s="75"/>
      <c r="N19" s="75"/>
      <c r="O19" s="75"/>
      <c r="P19" s="75">
        <f t="shared" si="1"/>
        <v>805</v>
      </c>
      <c r="Q19" s="76">
        <f t="shared" si="0"/>
        <v>55.517241379310342</v>
      </c>
      <c r="R19" s="67"/>
    </row>
    <row r="20" spans="1:18" ht="24.9" customHeight="1">
      <c r="A20" s="71">
        <v>17</v>
      </c>
      <c r="B20" s="72" t="s">
        <v>94</v>
      </c>
      <c r="C20" s="190">
        <v>120</v>
      </c>
      <c r="D20" s="73">
        <v>0</v>
      </c>
      <c r="E20" s="73">
        <v>18</v>
      </c>
      <c r="F20" s="75">
        <v>12</v>
      </c>
      <c r="G20" s="75">
        <v>9</v>
      </c>
      <c r="H20" s="75">
        <v>13</v>
      </c>
      <c r="I20" s="75">
        <v>14</v>
      </c>
      <c r="J20" s="75">
        <v>5</v>
      </c>
      <c r="K20" s="75"/>
      <c r="L20" s="75"/>
      <c r="M20" s="75"/>
      <c r="N20" s="75"/>
      <c r="O20" s="75"/>
      <c r="P20" s="75">
        <f t="shared" si="1"/>
        <v>71</v>
      </c>
      <c r="Q20" s="76">
        <f t="shared" si="0"/>
        <v>59.166666666666664</v>
      </c>
      <c r="R20" s="67"/>
    </row>
    <row r="21" spans="1:18" ht="24.9" customHeight="1">
      <c r="A21" s="71">
        <v>18</v>
      </c>
      <c r="B21" s="72" t="s">
        <v>95</v>
      </c>
      <c r="C21" s="190">
        <v>250</v>
      </c>
      <c r="D21" s="73">
        <v>0</v>
      </c>
      <c r="E21" s="73">
        <v>8</v>
      </c>
      <c r="F21" s="75">
        <v>5</v>
      </c>
      <c r="G21" s="75">
        <v>8</v>
      </c>
      <c r="H21" s="75">
        <v>14</v>
      </c>
      <c r="I21" s="75">
        <v>0</v>
      </c>
      <c r="J21" s="75">
        <v>7.5</v>
      </c>
      <c r="K21" s="75"/>
      <c r="L21" s="75"/>
      <c r="M21" s="75"/>
      <c r="N21" s="75"/>
      <c r="O21" s="75"/>
      <c r="P21" s="75">
        <f t="shared" si="1"/>
        <v>42.5</v>
      </c>
      <c r="Q21" s="76">
        <f t="shared" si="0"/>
        <v>17</v>
      </c>
      <c r="R21" s="67"/>
    </row>
    <row r="22" spans="1:18" ht="24.9" customHeight="1">
      <c r="A22" s="71">
        <v>19</v>
      </c>
      <c r="B22" s="72" t="s">
        <v>96</v>
      </c>
      <c r="C22" s="190">
        <v>600</v>
      </c>
      <c r="D22" s="73">
        <v>38</v>
      </c>
      <c r="E22" s="73">
        <v>48</v>
      </c>
      <c r="F22" s="75">
        <v>41</v>
      </c>
      <c r="G22" s="75">
        <v>54</v>
      </c>
      <c r="H22" s="75">
        <v>54</v>
      </c>
      <c r="I22" s="75">
        <v>45</v>
      </c>
      <c r="J22" s="75">
        <v>45</v>
      </c>
      <c r="K22" s="75"/>
      <c r="L22" s="75"/>
      <c r="M22" s="75"/>
      <c r="N22" s="75"/>
      <c r="O22" s="75"/>
      <c r="P22" s="75">
        <f t="shared" si="1"/>
        <v>325</v>
      </c>
      <c r="Q22" s="76">
        <f t="shared" si="0"/>
        <v>54.166666666666664</v>
      </c>
      <c r="R22" s="67"/>
    </row>
    <row r="23" spans="1:18" ht="24.9" customHeight="1">
      <c r="A23" s="71"/>
      <c r="B23" s="185" t="s">
        <v>97</v>
      </c>
      <c r="C23" s="191">
        <f>SUM(C4:C22)</f>
        <v>65600</v>
      </c>
      <c r="D23" s="186">
        <f t="shared" ref="D23:O23" si="2">SUM(D4:D22)</f>
        <v>4248.1499999999996</v>
      </c>
      <c r="E23" s="186">
        <f t="shared" si="2"/>
        <v>6485.15</v>
      </c>
      <c r="F23" s="186">
        <f t="shared" si="2"/>
        <v>5808.85</v>
      </c>
      <c r="G23" s="186">
        <f t="shared" si="2"/>
        <v>5636.35</v>
      </c>
      <c r="H23" s="186">
        <f t="shared" si="2"/>
        <v>5500.8</v>
      </c>
      <c r="I23" s="186">
        <f t="shared" si="2"/>
        <v>3877.7</v>
      </c>
      <c r="J23" s="186">
        <f t="shared" si="2"/>
        <v>4894.55</v>
      </c>
      <c r="K23" s="186">
        <f t="shared" si="2"/>
        <v>0</v>
      </c>
      <c r="L23" s="186">
        <f t="shared" si="2"/>
        <v>0</v>
      </c>
      <c r="M23" s="186">
        <f t="shared" si="2"/>
        <v>0</v>
      </c>
      <c r="N23" s="186">
        <f t="shared" si="2"/>
        <v>0</v>
      </c>
      <c r="O23" s="186">
        <f t="shared" si="2"/>
        <v>0</v>
      </c>
      <c r="P23" s="75">
        <f t="shared" si="1"/>
        <v>36451.550000000003</v>
      </c>
      <c r="Q23" s="76">
        <f t="shared" si="0"/>
        <v>55.566387195121955</v>
      </c>
      <c r="R23" s="67"/>
    </row>
    <row r="24" spans="1:18" ht="15.6">
      <c r="A24" s="77"/>
      <c r="B24" s="77"/>
      <c r="C24" s="78"/>
      <c r="D24" s="79"/>
      <c r="E24" s="79"/>
      <c r="F24" s="77"/>
      <c r="G24" s="77"/>
      <c r="H24" s="77"/>
      <c r="I24" s="77"/>
      <c r="J24" s="77"/>
      <c r="K24" s="77"/>
      <c r="L24" s="77"/>
      <c r="M24" s="77"/>
      <c r="N24" s="80"/>
      <c r="O24" s="77"/>
      <c r="P24" s="77"/>
      <c r="Q24" s="77"/>
      <c r="R24" s="67"/>
    </row>
    <row r="25" spans="1:18" ht="15.6">
      <c r="A25" s="77"/>
      <c r="B25" s="77"/>
      <c r="C25" s="81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67"/>
    </row>
    <row r="26" spans="1:18" ht="15.6">
      <c r="A26" s="77"/>
      <c r="B26" s="77"/>
      <c r="C26" s="77"/>
      <c r="D26" s="77"/>
      <c r="E26" s="82"/>
      <c r="F26" s="77"/>
      <c r="G26" s="77"/>
      <c r="H26" s="83"/>
      <c r="I26" s="77"/>
      <c r="J26" s="77"/>
      <c r="K26" s="77"/>
      <c r="L26" s="77"/>
      <c r="M26" s="77"/>
      <c r="N26" s="77"/>
      <c r="O26" s="77"/>
      <c r="P26" s="77"/>
      <c r="Q26" s="77"/>
      <c r="R26" s="67"/>
    </row>
    <row r="27" spans="1:18" ht="15.6">
      <c r="A27" s="84" t="s">
        <v>98</v>
      </c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67"/>
    </row>
    <row r="28" spans="1:18" ht="24.9" customHeight="1">
      <c r="A28" s="68" t="s">
        <v>68</v>
      </c>
      <c r="B28" s="68" t="s">
        <v>69</v>
      </c>
      <c r="C28" s="69" t="s">
        <v>70</v>
      </c>
      <c r="D28" s="69" t="s">
        <v>49</v>
      </c>
      <c r="E28" s="69" t="s">
        <v>50</v>
      </c>
      <c r="F28" s="69" t="s">
        <v>51</v>
      </c>
      <c r="G28" s="69" t="s">
        <v>52</v>
      </c>
      <c r="H28" s="69" t="s">
        <v>53</v>
      </c>
      <c r="I28" s="69" t="s">
        <v>71</v>
      </c>
      <c r="J28" s="69" t="s">
        <v>72</v>
      </c>
      <c r="K28" s="69" t="s">
        <v>73</v>
      </c>
      <c r="L28" s="69" t="s">
        <v>74</v>
      </c>
      <c r="M28" s="69" t="s">
        <v>58</v>
      </c>
      <c r="N28" s="69" t="s">
        <v>75</v>
      </c>
      <c r="O28" s="69" t="s">
        <v>60</v>
      </c>
      <c r="P28" s="69" t="s">
        <v>76</v>
      </c>
      <c r="Q28" s="70" t="s">
        <v>77</v>
      </c>
      <c r="R28" s="67"/>
    </row>
    <row r="29" spans="1:18" ht="24.9" customHeight="1">
      <c r="A29" s="71">
        <v>1</v>
      </c>
      <c r="B29" s="72" t="s">
        <v>78</v>
      </c>
      <c r="C29" s="85">
        <v>1500</v>
      </c>
      <c r="D29" s="73">
        <v>10</v>
      </c>
      <c r="E29" s="73">
        <v>125</v>
      </c>
      <c r="F29" s="76">
        <v>321</v>
      </c>
      <c r="G29" s="75">
        <v>181</v>
      </c>
      <c r="H29" s="75">
        <v>20</v>
      </c>
      <c r="I29" s="75">
        <v>131</v>
      </c>
      <c r="J29" s="75"/>
      <c r="K29" s="75"/>
      <c r="L29" s="75"/>
      <c r="M29" s="75"/>
      <c r="N29" s="75"/>
      <c r="O29" s="75"/>
      <c r="P29" s="73">
        <f>SUM(D29:O29)</f>
        <v>788</v>
      </c>
      <c r="Q29" s="75">
        <f t="shared" ref="Q29:Q48" si="3">P29/C29*100</f>
        <v>52.533333333333331</v>
      </c>
      <c r="R29" s="67"/>
    </row>
    <row r="30" spans="1:18" ht="24.9" customHeight="1">
      <c r="A30" s="71">
        <v>2</v>
      </c>
      <c r="B30" s="72" t="s">
        <v>79</v>
      </c>
      <c r="C30" s="85">
        <v>3500</v>
      </c>
      <c r="D30" s="73">
        <v>100</v>
      </c>
      <c r="E30" s="73">
        <v>280</v>
      </c>
      <c r="F30" s="76">
        <v>300</v>
      </c>
      <c r="G30" s="75">
        <v>175</v>
      </c>
      <c r="H30" s="75">
        <v>50</v>
      </c>
      <c r="I30" s="75">
        <v>300</v>
      </c>
      <c r="J30" s="75"/>
      <c r="K30" s="75"/>
      <c r="L30" s="75"/>
      <c r="M30" s="75"/>
      <c r="N30" s="75"/>
      <c r="O30" s="75"/>
      <c r="P30" s="73">
        <f t="shared" ref="P30:P48" si="4">SUM(D30:O30)</f>
        <v>1205</v>
      </c>
      <c r="Q30" s="75">
        <f t="shared" si="3"/>
        <v>34.428571428571431</v>
      </c>
      <c r="R30" s="67"/>
    </row>
    <row r="31" spans="1:18" ht="24.9" customHeight="1">
      <c r="A31" s="71">
        <v>3</v>
      </c>
      <c r="B31" s="72" t="s">
        <v>80</v>
      </c>
      <c r="C31" s="85">
        <v>2100</v>
      </c>
      <c r="D31" s="73">
        <v>90</v>
      </c>
      <c r="E31" s="73">
        <v>114</v>
      </c>
      <c r="F31" s="76">
        <v>323</v>
      </c>
      <c r="G31" s="75">
        <v>149</v>
      </c>
      <c r="H31" s="75">
        <v>1</v>
      </c>
      <c r="I31" s="75">
        <v>162</v>
      </c>
      <c r="J31" s="75"/>
      <c r="K31" s="75"/>
      <c r="L31" s="75"/>
      <c r="M31" s="75"/>
      <c r="N31" s="75"/>
      <c r="O31" s="75"/>
      <c r="P31" s="73">
        <f t="shared" si="4"/>
        <v>839</v>
      </c>
      <c r="Q31" s="75">
        <f t="shared" si="3"/>
        <v>39.952380952380949</v>
      </c>
      <c r="R31" s="67"/>
    </row>
    <row r="32" spans="1:18" ht="24.9" customHeight="1">
      <c r="A32" s="71">
        <v>4</v>
      </c>
      <c r="B32" s="72" t="s">
        <v>81</v>
      </c>
      <c r="C32" s="85">
        <v>2950</v>
      </c>
      <c r="D32" s="86">
        <v>216</v>
      </c>
      <c r="E32" s="73">
        <v>190</v>
      </c>
      <c r="F32" s="75">
        <v>477</v>
      </c>
      <c r="G32" s="75">
        <v>189</v>
      </c>
      <c r="H32" s="75">
        <v>6</v>
      </c>
      <c r="I32" s="75">
        <v>205</v>
      </c>
      <c r="J32" s="75"/>
      <c r="K32" s="75"/>
      <c r="L32" s="75"/>
      <c r="M32" s="75"/>
      <c r="N32" s="75"/>
      <c r="O32" s="75"/>
      <c r="P32" s="73">
        <f t="shared" si="4"/>
        <v>1283</v>
      </c>
      <c r="Q32" s="75">
        <f t="shared" si="3"/>
        <v>43.491525423728817</v>
      </c>
      <c r="R32" s="67"/>
    </row>
    <row r="33" spans="1:18" ht="24.9" customHeight="1">
      <c r="A33" s="71">
        <v>5</v>
      </c>
      <c r="B33" s="72" t="s">
        <v>82</v>
      </c>
      <c r="C33" s="85">
        <v>2600</v>
      </c>
      <c r="D33" s="73">
        <v>166</v>
      </c>
      <c r="E33" s="73">
        <v>260</v>
      </c>
      <c r="F33" s="75">
        <v>120</v>
      </c>
      <c r="G33" s="75">
        <v>248</v>
      </c>
      <c r="H33" s="75">
        <v>42</v>
      </c>
      <c r="I33" s="75">
        <v>140</v>
      </c>
      <c r="J33" s="75"/>
      <c r="K33" s="75"/>
      <c r="L33" s="75"/>
      <c r="M33" s="75"/>
      <c r="N33" s="75"/>
      <c r="O33" s="75"/>
      <c r="P33" s="73">
        <f t="shared" si="4"/>
        <v>976</v>
      </c>
      <c r="Q33" s="75">
        <f t="shared" si="3"/>
        <v>37.53846153846154</v>
      </c>
      <c r="R33" s="67"/>
    </row>
    <row r="34" spans="1:18" ht="24.9" customHeight="1">
      <c r="A34" s="71">
        <v>6</v>
      </c>
      <c r="B34" s="72" t="s">
        <v>83</v>
      </c>
      <c r="C34" s="85">
        <v>2000</v>
      </c>
      <c r="D34" s="73">
        <v>79</v>
      </c>
      <c r="E34" s="73">
        <v>214</v>
      </c>
      <c r="F34" s="75">
        <v>98</v>
      </c>
      <c r="G34" s="75">
        <v>135</v>
      </c>
      <c r="H34" s="75">
        <v>20</v>
      </c>
      <c r="I34" s="75">
        <v>55</v>
      </c>
      <c r="J34" s="75"/>
      <c r="K34" s="75"/>
      <c r="L34" s="75"/>
      <c r="M34" s="75"/>
      <c r="N34" s="75"/>
      <c r="O34" s="75"/>
      <c r="P34" s="73">
        <f t="shared" si="4"/>
        <v>601</v>
      </c>
      <c r="Q34" s="75">
        <f t="shared" si="3"/>
        <v>30.049999999999997</v>
      </c>
      <c r="R34" s="67"/>
    </row>
    <row r="35" spans="1:18" ht="24.9" customHeight="1">
      <c r="A35" s="71">
        <v>7</v>
      </c>
      <c r="B35" s="72" t="s">
        <v>84</v>
      </c>
      <c r="C35" s="85">
        <v>4200</v>
      </c>
      <c r="D35" s="73">
        <v>199</v>
      </c>
      <c r="E35" s="73">
        <v>271</v>
      </c>
      <c r="F35" s="75">
        <v>609</v>
      </c>
      <c r="G35" s="75">
        <v>153</v>
      </c>
      <c r="H35" s="75">
        <v>127</v>
      </c>
      <c r="I35" s="75">
        <v>367</v>
      </c>
      <c r="J35" s="75"/>
      <c r="K35" s="75"/>
      <c r="L35" s="75"/>
      <c r="M35" s="75"/>
      <c r="N35" s="75"/>
      <c r="O35" s="75"/>
      <c r="P35" s="73">
        <f t="shared" si="4"/>
        <v>1726</v>
      </c>
      <c r="Q35" s="75">
        <f t="shared" si="3"/>
        <v>41.095238095238095</v>
      </c>
      <c r="R35" s="67"/>
    </row>
    <row r="36" spans="1:18" ht="24.9" customHeight="1">
      <c r="A36" s="71">
        <v>8</v>
      </c>
      <c r="B36" s="72" t="s">
        <v>85</v>
      </c>
      <c r="C36" s="85">
        <v>1400</v>
      </c>
      <c r="D36" s="73">
        <v>46</v>
      </c>
      <c r="E36" s="87">
        <v>170</v>
      </c>
      <c r="F36" s="75">
        <v>50</v>
      </c>
      <c r="G36" s="75">
        <v>49</v>
      </c>
      <c r="H36" s="75">
        <v>0</v>
      </c>
      <c r="I36" s="75">
        <v>150</v>
      </c>
      <c r="J36" s="75"/>
      <c r="K36" s="75"/>
      <c r="L36" s="75"/>
      <c r="M36" s="75"/>
      <c r="N36" s="75"/>
      <c r="O36" s="75"/>
      <c r="P36" s="73">
        <f t="shared" si="4"/>
        <v>465</v>
      </c>
      <c r="Q36" s="75">
        <f t="shared" si="3"/>
        <v>33.214285714285715</v>
      </c>
      <c r="R36" s="67"/>
    </row>
    <row r="37" spans="1:18" ht="24.9" customHeight="1">
      <c r="A37" s="71">
        <v>9</v>
      </c>
      <c r="B37" s="72" t="s">
        <v>86</v>
      </c>
      <c r="C37" s="85">
        <v>460</v>
      </c>
      <c r="D37" s="73">
        <v>36</v>
      </c>
      <c r="E37" s="73">
        <v>30</v>
      </c>
      <c r="F37" s="75">
        <v>100</v>
      </c>
      <c r="G37" s="75">
        <v>0</v>
      </c>
      <c r="H37" s="75">
        <v>10</v>
      </c>
      <c r="I37" s="75">
        <v>20</v>
      </c>
      <c r="J37" s="75"/>
      <c r="K37" s="75"/>
      <c r="L37" s="75"/>
      <c r="M37" s="75"/>
      <c r="N37" s="75"/>
      <c r="O37" s="75"/>
      <c r="P37" s="73">
        <f t="shared" si="4"/>
        <v>196</v>
      </c>
      <c r="Q37" s="75">
        <f t="shared" si="3"/>
        <v>42.608695652173914</v>
      </c>
      <c r="R37" s="67"/>
    </row>
    <row r="38" spans="1:18" ht="24.9" customHeight="1">
      <c r="A38" s="71">
        <v>10</v>
      </c>
      <c r="B38" s="72" t="s">
        <v>87</v>
      </c>
      <c r="C38" s="85">
        <v>1358</v>
      </c>
      <c r="D38" s="73">
        <v>6</v>
      </c>
      <c r="E38" s="73">
        <v>289</v>
      </c>
      <c r="F38" s="75">
        <v>106</v>
      </c>
      <c r="G38" s="75">
        <v>34</v>
      </c>
      <c r="H38" s="75">
        <v>10</v>
      </c>
      <c r="I38" s="75">
        <v>107</v>
      </c>
      <c r="J38" s="75"/>
      <c r="K38" s="75"/>
      <c r="L38" s="75"/>
      <c r="M38" s="75"/>
      <c r="N38" s="75"/>
      <c r="O38" s="75"/>
      <c r="P38" s="73">
        <f t="shared" si="4"/>
        <v>552</v>
      </c>
      <c r="Q38" s="75">
        <f t="shared" si="3"/>
        <v>40.648011782032398</v>
      </c>
      <c r="R38" s="67"/>
    </row>
    <row r="39" spans="1:18" ht="24.9" customHeight="1">
      <c r="A39" s="71">
        <v>11</v>
      </c>
      <c r="B39" s="72" t="s">
        <v>88</v>
      </c>
      <c r="C39" s="85">
        <v>2425</v>
      </c>
      <c r="D39" s="73">
        <v>77</v>
      </c>
      <c r="E39" s="73">
        <v>331</v>
      </c>
      <c r="F39" s="75">
        <v>142</v>
      </c>
      <c r="G39" s="74">
        <v>160</v>
      </c>
      <c r="H39" s="75">
        <v>25</v>
      </c>
      <c r="I39" s="75">
        <v>154</v>
      </c>
      <c r="J39" s="75"/>
      <c r="K39" s="75"/>
      <c r="L39" s="75"/>
      <c r="M39" s="75"/>
      <c r="N39" s="75"/>
      <c r="O39" s="75"/>
      <c r="P39" s="73">
        <f t="shared" si="4"/>
        <v>889</v>
      </c>
      <c r="Q39" s="75">
        <f t="shared" si="3"/>
        <v>36.659793814432987</v>
      </c>
      <c r="R39" s="67"/>
    </row>
    <row r="40" spans="1:18" ht="24.9" customHeight="1">
      <c r="A40" s="71">
        <v>12</v>
      </c>
      <c r="B40" s="72" t="s">
        <v>89</v>
      </c>
      <c r="C40" s="85">
        <v>75</v>
      </c>
      <c r="D40" s="87">
        <v>0</v>
      </c>
      <c r="E40" s="73">
        <v>0</v>
      </c>
      <c r="F40" s="87">
        <v>0</v>
      </c>
      <c r="G40" s="87">
        <v>0</v>
      </c>
      <c r="H40" s="87">
        <v>0</v>
      </c>
      <c r="I40" s="87">
        <v>0</v>
      </c>
      <c r="J40" s="75"/>
      <c r="K40" s="75"/>
      <c r="L40" s="75"/>
      <c r="M40" s="75"/>
      <c r="N40" s="75"/>
      <c r="O40" s="75"/>
      <c r="P40" s="73">
        <f t="shared" si="4"/>
        <v>0</v>
      </c>
      <c r="Q40" s="75">
        <f t="shared" si="3"/>
        <v>0</v>
      </c>
      <c r="R40" s="67"/>
    </row>
    <row r="41" spans="1:18" ht="24.9" customHeight="1">
      <c r="A41" s="71">
        <v>13</v>
      </c>
      <c r="B41" s="72" t="s">
        <v>99</v>
      </c>
      <c r="C41" s="85">
        <v>290</v>
      </c>
      <c r="D41" s="73">
        <v>9</v>
      </c>
      <c r="E41" s="73">
        <v>45</v>
      </c>
      <c r="F41" s="75">
        <v>20</v>
      </c>
      <c r="G41" s="75">
        <v>47</v>
      </c>
      <c r="H41" s="75">
        <v>0</v>
      </c>
      <c r="I41" s="75">
        <v>41</v>
      </c>
      <c r="J41" s="75"/>
      <c r="K41" s="75"/>
      <c r="L41" s="75"/>
      <c r="M41" s="75"/>
      <c r="N41" s="75"/>
      <c r="O41" s="75"/>
      <c r="P41" s="73">
        <f t="shared" si="4"/>
        <v>162</v>
      </c>
      <c r="Q41" s="75">
        <f t="shared" si="3"/>
        <v>55.862068965517238</v>
      </c>
      <c r="R41" s="67"/>
    </row>
    <row r="42" spans="1:18" ht="24.9" customHeight="1">
      <c r="A42" s="71">
        <v>14</v>
      </c>
      <c r="B42" s="72" t="s">
        <v>91</v>
      </c>
      <c r="C42" s="85">
        <v>16</v>
      </c>
      <c r="D42" s="87">
        <v>0</v>
      </c>
      <c r="E42" s="73">
        <v>0</v>
      </c>
      <c r="F42" s="87">
        <v>0</v>
      </c>
      <c r="G42" s="87">
        <v>2</v>
      </c>
      <c r="H42" s="87">
        <v>0</v>
      </c>
      <c r="I42" s="87">
        <v>0</v>
      </c>
      <c r="J42" s="75"/>
      <c r="K42" s="75"/>
      <c r="L42" s="75"/>
      <c r="M42" s="75"/>
      <c r="N42" s="75"/>
      <c r="O42" s="75"/>
      <c r="P42" s="73">
        <f t="shared" si="4"/>
        <v>2</v>
      </c>
      <c r="Q42" s="75">
        <f t="shared" si="3"/>
        <v>12.5</v>
      </c>
      <c r="R42" s="67"/>
    </row>
    <row r="43" spans="1:18" ht="24.9" customHeight="1">
      <c r="A43" s="71">
        <v>15</v>
      </c>
      <c r="B43" s="72" t="s">
        <v>100</v>
      </c>
      <c r="C43" s="85">
        <v>48</v>
      </c>
      <c r="D43" s="87">
        <v>0</v>
      </c>
      <c r="E43" s="87">
        <v>12</v>
      </c>
      <c r="F43" s="87">
        <v>0</v>
      </c>
      <c r="G43" s="75">
        <v>0</v>
      </c>
      <c r="H43" s="87">
        <v>0</v>
      </c>
      <c r="I43" s="75">
        <v>0</v>
      </c>
      <c r="J43" s="75"/>
      <c r="K43" s="75"/>
      <c r="L43" s="75"/>
      <c r="M43" s="75"/>
      <c r="N43" s="75"/>
      <c r="O43" s="75"/>
      <c r="P43" s="73">
        <f t="shared" si="4"/>
        <v>12</v>
      </c>
      <c r="Q43" s="75">
        <f t="shared" si="3"/>
        <v>25</v>
      </c>
      <c r="R43" s="67"/>
    </row>
    <row r="44" spans="1:18" ht="24.9" customHeight="1">
      <c r="A44" s="71">
        <v>16</v>
      </c>
      <c r="B44" s="72" t="s">
        <v>101</v>
      </c>
      <c r="C44" s="85">
        <v>129</v>
      </c>
      <c r="D44" s="73">
        <v>0</v>
      </c>
      <c r="E44" s="87">
        <v>21</v>
      </c>
      <c r="F44" s="75">
        <v>31</v>
      </c>
      <c r="G44" s="75">
        <v>0</v>
      </c>
      <c r="H44" s="75">
        <v>20</v>
      </c>
      <c r="I44" s="75">
        <v>28</v>
      </c>
      <c r="J44" s="75"/>
      <c r="K44" s="75"/>
      <c r="L44" s="75"/>
      <c r="M44" s="75"/>
      <c r="N44" s="75"/>
      <c r="O44" s="75"/>
      <c r="P44" s="73">
        <f t="shared" si="4"/>
        <v>100</v>
      </c>
      <c r="Q44" s="75">
        <f t="shared" si="3"/>
        <v>77.51937984496125</v>
      </c>
      <c r="R44" s="67"/>
    </row>
    <row r="45" spans="1:18" ht="24.9" customHeight="1">
      <c r="A45" s="71">
        <v>17</v>
      </c>
      <c r="B45" s="72" t="s">
        <v>102</v>
      </c>
      <c r="C45" s="85">
        <v>22</v>
      </c>
      <c r="D45" s="73">
        <v>0</v>
      </c>
      <c r="E45" s="73">
        <v>0</v>
      </c>
      <c r="F45" s="75">
        <v>15</v>
      </c>
      <c r="G45" s="87">
        <v>0</v>
      </c>
      <c r="H45" s="75">
        <v>0</v>
      </c>
      <c r="I45" s="75">
        <v>0</v>
      </c>
      <c r="J45" s="75"/>
      <c r="K45" s="75"/>
      <c r="L45" s="75"/>
      <c r="M45" s="75"/>
      <c r="N45" s="75"/>
      <c r="O45" s="75"/>
      <c r="P45" s="73">
        <f t="shared" si="4"/>
        <v>15</v>
      </c>
      <c r="Q45" s="75">
        <f t="shared" si="3"/>
        <v>68.181818181818173</v>
      </c>
      <c r="R45" s="67"/>
    </row>
    <row r="46" spans="1:18" ht="24.9" customHeight="1">
      <c r="A46" s="71">
        <v>18</v>
      </c>
      <c r="B46" s="72" t="s">
        <v>103</v>
      </c>
      <c r="C46" s="85">
        <v>35</v>
      </c>
      <c r="D46" s="73">
        <v>0</v>
      </c>
      <c r="E46" s="87">
        <v>0</v>
      </c>
      <c r="F46" s="75">
        <v>0</v>
      </c>
      <c r="G46" s="87">
        <v>8</v>
      </c>
      <c r="H46" s="75">
        <v>5</v>
      </c>
      <c r="I46" s="75">
        <v>0</v>
      </c>
      <c r="J46" s="75"/>
      <c r="K46" s="75"/>
      <c r="L46" s="75"/>
      <c r="M46" s="75"/>
      <c r="N46" s="75"/>
      <c r="O46" s="75"/>
      <c r="P46" s="73">
        <f t="shared" si="4"/>
        <v>13</v>
      </c>
      <c r="Q46" s="75">
        <f t="shared" si="3"/>
        <v>37.142857142857146</v>
      </c>
      <c r="R46" s="67"/>
    </row>
    <row r="47" spans="1:18" ht="24.9" customHeight="1">
      <c r="A47" s="71">
        <v>19</v>
      </c>
      <c r="B47" s="72" t="s">
        <v>104</v>
      </c>
      <c r="C47" s="85">
        <v>166</v>
      </c>
      <c r="D47" s="73">
        <v>8</v>
      </c>
      <c r="E47" s="73">
        <v>22</v>
      </c>
      <c r="F47" s="75">
        <v>20</v>
      </c>
      <c r="G47" s="75">
        <v>15</v>
      </c>
      <c r="H47" s="87">
        <v>0</v>
      </c>
      <c r="I47" s="87">
        <v>25</v>
      </c>
      <c r="J47" s="75"/>
      <c r="K47" s="75"/>
      <c r="L47" s="75"/>
      <c r="M47" s="75"/>
      <c r="N47" s="75"/>
      <c r="O47" s="75"/>
      <c r="P47" s="73">
        <f t="shared" si="4"/>
        <v>90</v>
      </c>
      <c r="Q47" s="75">
        <f t="shared" si="3"/>
        <v>54.216867469879517</v>
      </c>
      <c r="R47" s="67"/>
    </row>
    <row r="48" spans="1:18" ht="24.9" customHeight="1">
      <c r="A48" s="187"/>
      <c r="B48" s="185" t="s">
        <v>97</v>
      </c>
      <c r="C48" s="88">
        <f t="shared" ref="C48:O48" si="5">SUM(C29:C47)</f>
        <v>25274</v>
      </c>
      <c r="D48" s="88">
        <f t="shared" si="5"/>
        <v>1042</v>
      </c>
      <c r="E48" s="88">
        <f t="shared" si="5"/>
        <v>2374</v>
      </c>
      <c r="F48" s="88">
        <f t="shared" si="5"/>
        <v>2732</v>
      </c>
      <c r="G48" s="88">
        <f t="shared" si="5"/>
        <v>1545</v>
      </c>
      <c r="H48" s="88">
        <f t="shared" si="5"/>
        <v>336</v>
      </c>
      <c r="I48" s="88">
        <f t="shared" si="5"/>
        <v>1885</v>
      </c>
      <c r="J48" s="88">
        <f t="shared" si="5"/>
        <v>0</v>
      </c>
      <c r="K48" s="88">
        <f t="shared" si="5"/>
        <v>0</v>
      </c>
      <c r="L48" s="88">
        <f t="shared" si="5"/>
        <v>0</v>
      </c>
      <c r="M48" s="88">
        <f t="shared" si="5"/>
        <v>0</v>
      </c>
      <c r="N48" s="88">
        <f t="shared" si="5"/>
        <v>0</v>
      </c>
      <c r="O48" s="88">
        <f t="shared" si="5"/>
        <v>0</v>
      </c>
      <c r="P48" s="73">
        <f t="shared" si="4"/>
        <v>9914</v>
      </c>
      <c r="Q48" s="75">
        <f t="shared" si="3"/>
        <v>39.226082139748357</v>
      </c>
      <c r="R48" s="67"/>
    </row>
    <row r="49" spans="1:18" ht="15.6">
      <c r="A49" s="77"/>
      <c r="B49" s="77"/>
      <c r="C49" s="78"/>
      <c r="D49" s="77"/>
      <c r="E49" s="82"/>
      <c r="F49" s="82"/>
      <c r="G49" s="82"/>
      <c r="H49" s="82"/>
      <c r="I49" s="82"/>
      <c r="J49" s="77"/>
      <c r="K49" s="77"/>
      <c r="L49" s="77"/>
      <c r="M49" s="77"/>
      <c r="N49" s="77"/>
      <c r="O49" s="77"/>
      <c r="P49" s="77"/>
      <c r="Q49" s="77"/>
      <c r="R49" s="67"/>
    </row>
    <row r="50" spans="1:18" ht="15.6">
      <c r="A50" s="77"/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89"/>
      <c r="N50" s="77"/>
      <c r="O50" s="77"/>
      <c r="P50" s="77"/>
      <c r="Q50" s="77"/>
      <c r="R50" s="67"/>
    </row>
    <row r="51" spans="1:18" ht="15.6">
      <c r="A51" s="77"/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83"/>
      <c r="N51" s="77"/>
      <c r="O51" s="77"/>
      <c r="P51" s="77"/>
      <c r="Q51" s="77"/>
      <c r="R51" s="67"/>
    </row>
    <row r="52" spans="1:18" ht="15.6">
      <c r="A52" s="84" t="s">
        <v>105</v>
      </c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67"/>
    </row>
    <row r="53" spans="1:18" ht="24.9" customHeight="1">
      <c r="A53" s="68" t="s">
        <v>68</v>
      </c>
      <c r="B53" s="68" t="s">
        <v>69</v>
      </c>
      <c r="C53" s="69" t="s">
        <v>70</v>
      </c>
      <c r="D53" s="69" t="s">
        <v>49</v>
      </c>
      <c r="E53" s="69" t="s">
        <v>50</v>
      </c>
      <c r="F53" s="69" t="s">
        <v>51</v>
      </c>
      <c r="G53" s="69" t="s">
        <v>52</v>
      </c>
      <c r="H53" s="69" t="s">
        <v>53</v>
      </c>
      <c r="I53" s="69" t="s">
        <v>71</v>
      </c>
      <c r="J53" s="69" t="s">
        <v>72</v>
      </c>
      <c r="K53" s="69" t="s">
        <v>73</v>
      </c>
      <c r="L53" s="69" t="s">
        <v>74</v>
      </c>
      <c r="M53" s="69" t="s">
        <v>58</v>
      </c>
      <c r="N53" s="69" t="s">
        <v>75</v>
      </c>
      <c r="O53" s="69" t="s">
        <v>60</v>
      </c>
      <c r="P53" s="69" t="s">
        <v>76</v>
      </c>
      <c r="Q53" s="70" t="s">
        <v>77</v>
      </c>
      <c r="R53" s="67"/>
    </row>
    <row r="54" spans="1:18" ht="24.9" customHeight="1">
      <c r="A54" s="71">
        <v>1</v>
      </c>
      <c r="B54" s="72" t="s">
        <v>78</v>
      </c>
      <c r="C54" s="85">
        <v>280</v>
      </c>
      <c r="D54" s="73">
        <v>0</v>
      </c>
      <c r="E54" s="73">
        <v>10</v>
      </c>
      <c r="F54" s="90">
        <v>6</v>
      </c>
      <c r="G54" s="90">
        <v>21</v>
      </c>
      <c r="H54" s="90">
        <v>12</v>
      </c>
      <c r="I54" s="90">
        <v>15</v>
      </c>
      <c r="J54" s="90"/>
      <c r="K54" s="75"/>
      <c r="L54" s="90"/>
      <c r="M54" s="75"/>
      <c r="N54" s="90"/>
      <c r="O54" s="90"/>
      <c r="P54" s="90">
        <f>SUM(D54:O54)</f>
        <v>64</v>
      </c>
      <c r="Q54" s="91">
        <f t="shared" ref="Q54:Q73" si="6">P54/C54*100</f>
        <v>22.857142857142858</v>
      </c>
      <c r="R54" s="67"/>
    </row>
    <row r="55" spans="1:18" ht="24.9" customHeight="1">
      <c r="A55" s="71">
        <v>2</v>
      </c>
      <c r="B55" s="72" t="s">
        <v>79</v>
      </c>
      <c r="C55" s="85">
        <v>3750</v>
      </c>
      <c r="D55" s="73">
        <v>100</v>
      </c>
      <c r="E55" s="73">
        <v>472</v>
      </c>
      <c r="F55" s="90">
        <v>400</v>
      </c>
      <c r="G55" s="90">
        <v>413</v>
      </c>
      <c r="H55" s="90">
        <v>446</v>
      </c>
      <c r="I55" s="90">
        <v>140</v>
      </c>
      <c r="J55" s="90"/>
      <c r="K55" s="75"/>
      <c r="L55" s="90"/>
      <c r="M55" s="75"/>
      <c r="N55" s="90"/>
      <c r="O55" s="90"/>
      <c r="P55" s="90">
        <f t="shared" ref="P55:P73" si="7">SUM(D55:O55)</f>
        <v>1971</v>
      </c>
      <c r="Q55" s="91">
        <f t="shared" si="6"/>
        <v>52.559999999999995</v>
      </c>
      <c r="R55" s="67"/>
    </row>
    <row r="56" spans="1:18" ht="24.9" customHeight="1">
      <c r="A56" s="71">
        <v>3</v>
      </c>
      <c r="B56" s="72" t="s">
        <v>80</v>
      </c>
      <c r="C56" s="85">
        <v>750</v>
      </c>
      <c r="D56" s="73">
        <v>30</v>
      </c>
      <c r="E56" s="73">
        <v>72</v>
      </c>
      <c r="F56" s="90">
        <v>73</v>
      </c>
      <c r="G56" s="90">
        <v>56</v>
      </c>
      <c r="H56" s="90">
        <v>51</v>
      </c>
      <c r="I56" s="90">
        <v>39</v>
      </c>
      <c r="J56" s="90"/>
      <c r="K56" s="75"/>
      <c r="L56" s="90"/>
      <c r="M56" s="75"/>
      <c r="N56" s="90"/>
      <c r="O56" s="90"/>
      <c r="P56" s="90">
        <f t="shared" si="7"/>
        <v>321</v>
      </c>
      <c r="Q56" s="91">
        <f t="shared" si="6"/>
        <v>42.8</v>
      </c>
      <c r="R56" s="67"/>
    </row>
    <row r="57" spans="1:18" ht="24.9" customHeight="1">
      <c r="A57" s="71">
        <v>4</v>
      </c>
      <c r="B57" s="72" t="s">
        <v>81</v>
      </c>
      <c r="C57" s="85">
        <v>1850</v>
      </c>
      <c r="D57" s="73">
        <v>56</v>
      </c>
      <c r="E57" s="73">
        <v>141</v>
      </c>
      <c r="F57" s="90">
        <v>44</v>
      </c>
      <c r="G57" s="90">
        <v>113</v>
      </c>
      <c r="H57" s="90">
        <v>125</v>
      </c>
      <c r="I57" s="90">
        <v>58</v>
      </c>
      <c r="J57" s="90"/>
      <c r="K57" s="75"/>
      <c r="L57" s="90"/>
      <c r="M57" s="75"/>
      <c r="N57" s="90"/>
      <c r="O57" s="90"/>
      <c r="P57" s="90">
        <f t="shared" si="7"/>
        <v>537</v>
      </c>
      <c r="Q57" s="91">
        <f t="shared" si="6"/>
        <v>29.027027027027025</v>
      </c>
      <c r="R57" s="67"/>
    </row>
    <row r="58" spans="1:18" ht="24.9" customHeight="1">
      <c r="A58" s="71">
        <v>5</v>
      </c>
      <c r="B58" s="72" t="s">
        <v>82</v>
      </c>
      <c r="C58" s="85">
        <v>1500</v>
      </c>
      <c r="D58" s="73">
        <v>68</v>
      </c>
      <c r="E58" s="73">
        <v>121</v>
      </c>
      <c r="F58" s="90">
        <v>98</v>
      </c>
      <c r="G58" s="90">
        <v>174</v>
      </c>
      <c r="H58" s="90">
        <v>110</v>
      </c>
      <c r="I58" s="90">
        <v>80</v>
      </c>
      <c r="J58" s="90"/>
      <c r="K58" s="75"/>
      <c r="L58" s="90"/>
      <c r="M58" s="75"/>
      <c r="N58" s="92"/>
      <c r="O58" s="90"/>
      <c r="P58" s="90">
        <f t="shared" si="7"/>
        <v>651</v>
      </c>
      <c r="Q58" s="91">
        <f t="shared" si="6"/>
        <v>43.4</v>
      </c>
      <c r="R58" s="67"/>
    </row>
    <row r="59" spans="1:18" ht="24.9" customHeight="1">
      <c r="A59" s="71">
        <v>6</v>
      </c>
      <c r="B59" s="72" t="s">
        <v>83</v>
      </c>
      <c r="C59" s="85">
        <v>850</v>
      </c>
      <c r="D59" s="73">
        <v>15</v>
      </c>
      <c r="E59" s="73">
        <v>84</v>
      </c>
      <c r="F59" s="90">
        <v>59</v>
      </c>
      <c r="G59" s="90">
        <v>68</v>
      </c>
      <c r="H59" s="90">
        <v>70</v>
      </c>
      <c r="I59" s="90">
        <v>13</v>
      </c>
      <c r="J59" s="90"/>
      <c r="K59" s="75"/>
      <c r="L59" s="90"/>
      <c r="M59" s="75"/>
      <c r="N59" s="90"/>
      <c r="O59" s="90"/>
      <c r="P59" s="90">
        <f t="shared" si="7"/>
        <v>309</v>
      </c>
      <c r="Q59" s="91">
        <f t="shared" si="6"/>
        <v>36.352941176470587</v>
      </c>
      <c r="R59" s="67"/>
    </row>
    <row r="60" spans="1:18" ht="24.9" customHeight="1">
      <c r="A60" s="71">
        <v>7</v>
      </c>
      <c r="B60" s="72" t="s">
        <v>84</v>
      </c>
      <c r="C60" s="85">
        <v>1650</v>
      </c>
      <c r="D60" s="73">
        <v>67</v>
      </c>
      <c r="E60" s="73">
        <v>126</v>
      </c>
      <c r="F60" s="90">
        <v>103</v>
      </c>
      <c r="G60" s="90">
        <v>150</v>
      </c>
      <c r="H60" s="90">
        <v>80</v>
      </c>
      <c r="I60" s="90">
        <v>129</v>
      </c>
      <c r="J60" s="90"/>
      <c r="K60" s="75"/>
      <c r="L60" s="90"/>
      <c r="M60" s="75"/>
      <c r="N60" s="90"/>
      <c r="O60" s="90"/>
      <c r="P60" s="90">
        <f t="shared" si="7"/>
        <v>655</v>
      </c>
      <c r="Q60" s="91">
        <f t="shared" si="6"/>
        <v>39.696969696969695</v>
      </c>
      <c r="R60" s="67"/>
    </row>
    <row r="61" spans="1:18" ht="24.9" customHeight="1">
      <c r="A61" s="71">
        <v>8</v>
      </c>
      <c r="B61" s="72" t="s">
        <v>85</v>
      </c>
      <c r="C61" s="85">
        <v>750</v>
      </c>
      <c r="D61" s="73">
        <v>4</v>
      </c>
      <c r="E61" s="87">
        <v>52</v>
      </c>
      <c r="F61" s="90">
        <v>66</v>
      </c>
      <c r="G61" s="90">
        <v>16</v>
      </c>
      <c r="H61" s="90">
        <v>23</v>
      </c>
      <c r="I61" s="90">
        <v>16</v>
      </c>
      <c r="J61" s="90"/>
      <c r="K61" s="75"/>
      <c r="L61" s="90"/>
      <c r="M61" s="75"/>
      <c r="N61" s="92"/>
      <c r="O61" s="90"/>
      <c r="P61" s="90">
        <f t="shared" si="7"/>
        <v>177</v>
      </c>
      <c r="Q61" s="91">
        <f t="shared" si="6"/>
        <v>23.599999999999998</v>
      </c>
      <c r="R61" s="67"/>
    </row>
    <row r="62" spans="1:18" ht="24.9" customHeight="1">
      <c r="A62" s="71">
        <v>9</v>
      </c>
      <c r="B62" s="72" t="s">
        <v>86</v>
      </c>
      <c r="C62" s="85">
        <v>268</v>
      </c>
      <c r="D62" s="73">
        <v>49</v>
      </c>
      <c r="E62" s="73">
        <v>27</v>
      </c>
      <c r="F62" s="90">
        <v>5</v>
      </c>
      <c r="G62" s="90">
        <v>47</v>
      </c>
      <c r="H62" s="90">
        <v>9</v>
      </c>
      <c r="I62" s="87">
        <v>10</v>
      </c>
      <c r="J62" s="90"/>
      <c r="K62" s="75"/>
      <c r="L62" s="90"/>
      <c r="M62" s="75"/>
      <c r="N62" s="90"/>
      <c r="O62" s="90"/>
      <c r="P62" s="90">
        <f t="shared" si="7"/>
        <v>147</v>
      </c>
      <c r="Q62" s="91">
        <f t="shared" si="6"/>
        <v>54.850746268656714</v>
      </c>
      <c r="R62" s="67"/>
    </row>
    <row r="63" spans="1:18" ht="24.9" customHeight="1">
      <c r="A63" s="71">
        <v>10</v>
      </c>
      <c r="B63" s="72" t="s">
        <v>87</v>
      </c>
      <c r="C63" s="85">
        <v>1100</v>
      </c>
      <c r="D63" s="73">
        <v>1</v>
      </c>
      <c r="E63" s="73">
        <v>58</v>
      </c>
      <c r="F63" s="90">
        <v>180</v>
      </c>
      <c r="G63" s="90">
        <v>84</v>
      </c>
      <c r="H63" s="90">
        <v>91</v>
      </c>
      <c r="I63" s="90">
        <v>15</v>
      </c>
      <c r="J63" s="90"/>
      <c r="K63" s="75"/>
      <c r="L63" s="90"/>
      <c r="M63" s="75"/>
      <c r="N63" s="90"/>
      <c r="O63" s="90"/>
      <c r="P63" s="90">
        <f t="shared" si="7"/>
        <v>429</v>
      </c>
      <c r="Q63" s="91">
        <f t="shared" si="6"/>
        <v>39</v>
      </c>
      <c r="R63" s="67"/>
    </row>
    <row r="64" spans="1:18" ht="24.9" customHeight="1">
      <c r="A64" s="71">
        <v>11</v>
      </c>
      <c r="B64" s="72" t="s">
        <v>88</v>
      </c>
      <c r="C64" s="85">
        <v>2185</v>
      </c>
      <c r="D64" s="73">
        <v>65</v>
      </c>
      <c r="E64" s="73">
        <v>256</v>
      </c>
      <c r="F64" s="90">
        <v>187</v>
      </c>
      <c r="G64" s="90">
        <v>214</v>
      </c>
      <c r="H64" s="90">
        <v>198</v>
      </c>
      <c r="I64" s="90">
        <v>91</v>
      </c>
      <c r="J64" s="90"/>
      <c r="K64" s="75"/>
      <c r="L64" s="90"/>
      <c r="M64" s="75"/>
      <c r="N64" s="90"/>
      <c r="O64" s="90"/>
      <c r="P64" s="90">
        <f t="shared" si="7"/>
        <v>1011</v>
      </c>
      <c r="Q64" s="91">
        <f t="shared" si="6"/>
        <v>46.270022883295191</v>
      </c>
      <c r="R64" s="67"/>
    </row>
    <row r="65" spans="1:18" ht="24.9" customHeight="1">
      <c r="A65" s="71">
        <v>12</v>
      </c>
      <c r="B65" s="72" t="s">
        <v>89</v>
      </c>
      <c r="C65" s="85">
        <v>50</v>
      </c>
      <c r="D65" s="73">
        <v>0</v>
      </c>
      <c r="E65" s="73">
        <v>0</v>
      </c>
      <c r="F65" s="90">
        <v>0</v>
      </c>
      <c r="G65" s="87">
        <v>0</v>
      </c>
      <c r="H65" s="87">
        <v>0</v>
      </c>
      <c r="I65" s="87">
        <v>0</v>
      </c>
      <c r="J65" s="90"/>
      <c r="K65" s="75"/>
      <c r="L65" s="90"/>
      <c r="M65" s="75"/>
      <c r="N65" s="90"/>
      <c r="O65" s="90"/>
      <c r="P65" s="90">
        <f t="shared" si="7"/>
        <v>0</v>
      </c>
      <c r="Q65" s="91">
        <f t="shared" si="6"/>
        <v>0</v>
      </c>
      <c r="R65" s="67"/>
    </row>
    <row r="66" spans="1:18" ht="24.9" customHeight="1">
      <c r="A66" s="71">
        <v>13</v>
      </c>
      <c r="B66" s="72" t="s">
        <v>99</v>
      </c>
      <c r="C66" s="85">
        <v>275</v>
      </c>
      <c r="D66" s="73">
        <v>2</v>
      </c>
      <c r="E66" s="73">
        <v>29</v>
      </c>
      <c r="F66" s="90">
        <v>20</v>
      </c>
      <c r="G66" s="90">
        <v>21</v>
      </c>
      <c r="H66" s="87">
        <v>13</v>
      </c>
      <c r="I66" s="90">
        <v>9</v>
      </c>
      <c r="J66" s="90"/>
      <c r="K66" s="75"/>
      <c r="L66" s="90"/>
      <c r="M66" s="75"/>
      <c r="N66" s="90"/>
      <c r="O66" s="90"/>
      <c r="P66" s="90">
        <f t="shared" si="7"/>
        <v>94</v>
      </c>
      <c r="Q66" s="91">
        <f t="shared" si="6"/>
        <v>34.18181818181818</v>
      </c>
      <c r="R66" s="67"/>
    </row>
    <row r="67" spans="1:18" ht="24.9" customHeight="1">
      <c r="A67" s="71">
        <v>14</v>
      </c>
      <c r="B67" s="72" t="s">
        <v>91</v>
      </c>
      <c r="C67" s="85">
        <v>5</v>
      </c>
      <c r="D67" s="73">
        <v>0</v>
      </c>
      <c r="E67" s="87">
        <v>0</v>
      </c>
      <c r="F67" s="87">
        <v>0</v>
      </c>
      <c r="G67" s="87">
        <v>0</v>
      </c>
      <c r="H67" s="87">
        <v>0</v>
      </c>
      <c r="I67" s="87">
        <v>0</v>
      </c>
      <c r="J67" s="90"/>
      <c r="K67" s="75"/>
      <c r="L67" s="90"/>
      <c r="M67" s="75"/>
      <c r="N67" s="90"/>
      <c r="O67" s="90"/>
      <c r="P67" s="90">
        <f t="shared" si="7"/>
        <v>0</v>
      </c>
      <c r="Q67" s="91">
        <f t="shared" si="6"/>
        <v>0</v>
      </c>
      <c r="R67" s="67"/>
    </row>
    <row r="68" spans="1:18" ht="24.9" customHeight="1">
      <c r="A68" s="71">
        <v>15</v>
      </c>
      <c r="B68" s="72" t="s">
        <v>100</v>
      </c>
      <c r="C68" s="85">
        <v>10</v>
      </c>
      <c r="D68" s="73">
        <v>0</v>
      </c>
      <c r="E68" s="87">
        <v>0</v>
      </c>
      <c r="F68" s="87">
        <v>0</v>
      </c>
      <c r="G68" s="90">
        <v>1</v>
      </c>
      <c r="H68" s="87">
        <v>0</v>
      </c>
      <c r="I68" s="87">
        <v>0</v>
      </c>
      <c r="J68" s="90"/>
      <c r="K68" s="75"/>
      <c r="L68" s="90"/>
      <c r="M68" s="75"/>
      <c r="N68" s="90"/>
      <c r="O68" s="90"/>
      <c r="P68" s="90">
        <f t="shared" si="7"/>
        <v>1</v>
      </c>
      <c r="Q68" s="91">
        <f t="shared" si="6"/>
        <v>10</v>
      </c>
      <c r="R68" s="67"/>
    </row>
    <row r="69" spans="1:18" ht="24.9" customHeight="1">
      <c r="A69" s="71">
        <v>16</v>
      </c>
      <c r="B69" s="72" t="s">
        <v>101</v>
      </c>
      <c r="C69" s="85">
        <v>195</v>
      </c>
      <c r="D69" s="73">
        <v>0</v>
      </c>
      <c r="E69" s="73">
        <v>28</v>
      </c>
      <c r="F69" s="90">
        <v>31</v>
      </c>
      <c r="G69" s="90">
        <v>15</v>
      </c>
      <c r="H69" s="90">
        <v>10</v>
      </c>
      <c r="I69" s="90">
        <v>11</v>
      </c>
      <c r="J69" s="90"/>
      <c r="K69" s="75"/>
      <c r="L69" s="90"/>
      <c r="M69" s="75"/>
      <c r="N69" s="90"/>
      <c r="O69" s="90"/>
      <c r="P69" s="90">
        <f t="shared" si="7"/>
        <v>95</v>
      </c>
      <c r="Q69" s="91">
        <f t="shared" si="6"/>
        <v>48.717948717948715</v>
      </c>
      <c r="R69" s="67"/>
    </row>
    <row r="70" spans="1:18" ht="24.9" customHeight="1">
      <c r="A70" s="71">
        <v>17</v>
      </c>
      <c r="B70" s="72" t="s">
        <v>102</v>
      </c>
      <c r="C70" s="85">
        <v>5</v>
      </c>
      <c r="D70" s="73">
        <v>0</v>
      </c>
      <c r="E70" s="87">
        <v>0</v>
      </c>
      <c r="F70" s="90">
        <v>0</v>
      </c>
      <c r="G70" s="87">
        <v>0</v>
      </c>
      <c r="H70" s="87">
        <v>0</v>
      </c>
      <c r="I70" s="90">
        <v>0</v>
      </c>
      <c r="J70" s="90"/>
      <c r="K70" s="75"/>
      <c r="L70" s="90"/>
      <c r="M70" s="75"/>
      <c r="N70" s="90"/>
      <c r="O70" s="90"/>
      <c r="P70" s="90">
        <f t="shared" si="7"/>
        <v>0</v>
      </c>
      <c r="Q70" s="91">
        <f t="shared" si="6"/>
        <v>0</v>
      </c>
      <c r="R70" s="67"/>
    </row>
    <row r="71" spans="1:18" ht="24.9" customHeight="1">
      <c r="A71" s="71">
        <v>18</v>
      </c>
      <c r="B71" s="72" t="s">
        <v>103</v>
      </c>
      <c r="C71" s="85">
        <v>15</v>
      </c>
      <c r="D71" s="73">
        <v>0</v>
      </c>
      <c r="E71" s="73">
        <v>0</v>
      </c>
      <c r="F71" s="90">
        <v>0</v>
      </c>
      <c r="G71" s="87">
        <v>1</v>
      </c>
      <c r="H71" s="87">
        <v>0</v>
      </c>
      <c r="I71" s="90">
        <v>0</v>
      </c>
      <c r="J71" s="90"/>
      <c r="K71" s="75"/>
      <c r="L71" s="90"/>
      <c r="M71" s="75"/>
      <c r="N71" s="90"/>
      <c r="O71" s="90"/>
      <c r="P71" s="90">
        <f t="shared" si="7"/>
        <v>1</v>
      </c>
      <c r="Q71" s="91">
        <f t="shared" si="6"/>
        <v>6.666666666666667</v>
      </c>
      <c r="R71" s="67"/>
    </row>
    <row r="72" spans="1:18" ht="24.9" customHeight="1">
      <c r="A72" s="71">
        <v>19</v>
      </c>
      <c r="B72" s="72" t="s">
        <v>104</v>
      </c>
      <c r="C72" s="85">
        <v>100</v>
      </c>
      <c r="D72" s="73">
        <v>5</v>
      </c>
      <c r="E72" s="73">
        <v>5</v>
      </c>
      <c r="F72" s="87">
        <v>0</v>
      </c>
      <c r="G72" s="90">
        <v>10</v>
      </c>
      <c r="H72" s="90">
        <v>7</v>
      </c>
      <c r="I72" s="87">
        <v>6</v>
      </c>
      <c r="J72" s="90"/>
      <c r="K72" s="75"/>
      <c r="L72" s="90"/>
      <c r="M72" s="75"/>
      <c r="N72" s="90"/>
      <c r="O72" s="90"/>
      <c r="P72" s="90">
        <f t="shared" si="7"/>
        <v>33</v>
      </c>
      <c r="Q72" s="91">
        <f t="shared" si="6"/>
        <v>33</v>
      </c>
      <c r="R72" s="67"/>
    </row>
    <row r="73" spans="1:18" ht="24.9" customHeight="1">
      <c r="A73" s="187"/>
      <c r="B73" s="185" t="s">
        <v>97</v>
      </c>
      <c r="C73" s="88">
        <f t="shared" ref="C73:O73" si="8">SUM(C54:C72)</f>
        <v>15588</v>
      </c>
      <c r="D73" s="88">
        <f t="shared" si="8"/>
        <v>462</v>
      </c>
      <c r="E73" s="88">
        <f t="shared" si="8"/>
        <v>1481</v>
      </c>
      <c r="F73" s="88">
        <f t="shared" si="8"/>
        <v>1272</v>
      </c>
      <c r="G73" s="88">
        <f t="shared" si="8"/>
        <v>1404</v>
      </c>
      <c r="H73" s="88">
        <f t="shared" si="8"/>
        <v>1245</v>
      </c>
      <c r="I73" s="88">
        <f t="shared" si="8"/>
        <v>632</v>
      </c>
      <c r="J73" s="88">
        <f t="shared" si="8"/>
        <v>0</v>
      </c>
      <c r="K73" s="88">
        <f t="shared" si="8"/>
        <v>0</v>
      </c>
      <c r="L73" s="88">
        <f t="shared" si="8"/>
        <v>0</v>
      </c>
      <c r="M73" s="88">
        <f t="shared" si="8"/>
        <v>0</v>
      </c>
      <c r="N73" s="88">
        <f t="shared" si="8"/>
        <v>0</v>
      </c>
      <c r="O73" s="88">
        <f t="shared" si="8"/>
        <v>0</v>
      </c>
      <c r="P73" s="90">
        <f t="shared" si="7"/>
        <v>6496</v>
      </c>
      <c r="Q73" s="91">
        <f t="shared" si="6"/>
        <v>41.673081857839364</v>
      </c>
      <c r="R73" s="67"/>
    </row>
    <row r="74" spans="1:18" ht="15.6">
      <c r="A74" s="77"/>
      <c r="B74" s="77"/>
      <c r="C74" s="93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67"/>
    </row>
    <row r="75" spans="1:18" ht="15.6">
      <c r="A75" s="77"/>
      <c r="B75" s="77"/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67"/>
    </row>
    <row r="76" spans="1:18" ht="15.6">
      <c r="A76" s="77"/>
      <c r="B76" s="77"/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67"/>
    </row>
    <row r="77" spans="1:18" ht="15.6">
      <c r="A77" s="77"/>
      <c r="B77" s="77"/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67"/>
    </row>
    <row r="78" spans="1:18" ht="15.6">
      <c r="A78" s="77"/>
      <c r="B78" s="77"/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67"/>
    </row>
    <row r="79" spans="1:18" ht="15.6">
      <c r="A79" s="84" t="s">
        <v>106</v>
      </c>
      <c r="B79" s="77"/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67"/>
    </row>
    <row r="80" spans="1:18" ht="24.9" customHeight="1">
      <c r="A80" s="68" t="s">
        <v>68</v>
      </c>
      <c r="B80" s="68" t="s">
        <v>69</v>
      </c>
      <c r="C80" s="69" t="s">
        <v>70</v>
      </c>
      <c r="D80" s="69" t="s">
        <v>49</v>
      </c>
      <c r="E80" s="69" t="s">
        <v>50</v>
      </c>
      <c r="F80" s="69" t="s">
        <v>51</v>
      </c>
      <c r="G80" s="69" t="s">
        <v>52</v>
      </c>
      <c r="H80" s="69" t="s">
        <v>53</v>
      </c>
      <c r="I80" s="69" t="s">
        <v>71</v>
      </c>
      <c r="J80" s="69" t="s">
        <v>72</v>
      </c>
      <c r="K80" s="69" t="s">
        <v>73</v>
      </c>
      <c r="L80" s="69" t="s">
        <v>74</v>
      </c>
      <c r="M80" s="69" t="s">
        <v>58</v>
      </c>
      <c r="N80" s="69" t="s">
        <v>75</v>
      </c>
      <c r="O80" s="69" t="s">
        <v>60</v>
      </c>
      <c r="P80" s="69" t="s">
        <v>76</v>
      </c>
      <c r="Q80" s="70" t="s">
        <v>77</v>
      </c>
      <c r="R80" s="67"/>
    </row>
    <row r="81" spans="1:18" ht="24.9" customHeight="1">
      <c r="A81" s="71">
        <v>1</v>
      </c>
      <c r="B81" s="72" t="s">
        <v>78</v>
      </c>
      <c r="C81" s="85">
        <v>2600</v>
      </c>
      <c r="D81" s="76">
        <v>197</v>
      </c>
      <c r="E81" s="76">
        <v>546</v>
      </c>
      <c r="F81" s="76">
        <v>113</v>
      </c>
      <c r="G81" s="76">
        <v>559</v>
      </c>
      <c r="H81" s="76">
        <v>332</v>
      </c>
      <c r="I81" s="76">
        <v>317</v>
      </c>
      <c r="J81" s="90"/>
      <c r="K81" s="90"/>
      <c r="L81" s="76"/>
      <c r="M81" s="90"/>
      <c r="N81" s="76"/>
      <c r="O81" s="73"/>
      <c r="P81" s="73">
        <f>SUM(D81:O81)</f>
        <v>2064</v>
      </c>
      <c r="Q81" s="76">
        <f t="shared" ref="Q81:Q100" si="9">P81/C81*100</f>
        <v>79.384615384615387</v>
      </c>
      <c r="R81" s="67"/>
    </row>
    <row r="82" spans="1:18" ht="24.9" customHeight="1">
      <c r="A82" s="71">
        <v>2</v>
      </c>
      <c r="B82" s="72" t="s">
        <v>79</v>
      </c>
      <c r="C82" s="85">
        <v>7700</v>
      </c>
      <c r="D82" s="76">
        <v>500</v>
      </c>
      <c r="E82" s="73">
        <v>691</v>
      </c>
      <c r="F82" s="76">
        <v>262</v>
      </c>
      <c r="G82" s="73">
        <v>1077</v>
      </c>
      <c r="H82" s="73">
        <v>1193</v>
      </c>
      <c r="I82" s="76">
        <v>750</v>
      </c>
      <c r="J82" s="90"/>
      <c r="K82" s="90"/>
      <c r="L82" s="76"/>
      <c r="M82" s="90"/>
      <c r="N82" s="76"/>
      <c r="O82" s="73"/>
      <c r="P82" s="73">
        <f t="shared" ref="P82:P100" si="10">SUM(D82:O82)</f>
        <v>4473</v>
      </c>
      <c r="Q82" s="76">
        <f t="shared" si="9"/>
        <v>58.090909090909093</v>
      </c>
      <c r="R82" s="67"/>
    </row>
    <row r="83" spans="1:18" ht="24.9" customHeight="1">
      <c r="A83" s="71">
        <v>3</v>
      </c>
      <c r="B83" s="72" t="s">
        <v>80</v>
      </c>
      <c r="C83" s="85">
        <v>3360</v>
      </c>
      <c r="D83" s="76">
        <v>218</v>
      </c>
      <c r="E83" s="76">
        <v>456</v>
      </c>
      <c r="F83" s="76">
        <v>77</v>
      </c>
      <c r="G83" s="76">
        <v>479</v>
      </c>
      <c r="H83" s="76">
        <v>536</v>
      </c>
      <c r="I83" s="76">
        <v>374</v>
      </c>
      <c r="J83" s="90"/>
      <c r="K83" s="90"/>
      <c r="L83" s="76"/>
      <c r="M83" s="90"/>
      <c r="N83" s="76"/>
      <c r="O83" s="73"/>
      <c r="P83" s="73">
        <f t="shared" si="10"/>
        <v>2140</v>
      </c>
      <c r="Q83" s="76">
        <f t="shared" si="9"/>
        <v>63.69047619047619</v>
      </c>
      <c r="R83" s="67"/>
    </row>
    <row r="84" spans="1:18" ht="24.9" customHeight="1">
      <c r="A84" s="71">
        <v>4</v>
      </c>
      <c r="B84" s="72" t="s">
        <v>81</v>
      </c>
      <c r="C84" s="85">
        <v>5300</v>
      </c>
      <c r="D84" s="76">
        <v>285</v>
      </c>
      <c r="E84" s="76">
        <v>679</v>
      </c>
      <c r="F84" s="76">
        <v>124</v>
      </c>
      <c r="G84" s="76">
        <v>1023</v>
      </c>
      <c r="H84" s="76">
        <v>786</v>
      </c>
      <c r="I84" s="76">
        <v>590</v>
      </c>
      <c r="J84" s="90"/>
      <c r="K84" s="90"/>
      <c r="L84" s="76"/>
      <c r="M84" s="90"/>
      <c r="N84" s="76"/>
      <c r="O84" s="73"/>
      <c r="P84" s="73">
        <f t="shared" si="10"/>
        <v>3487</v>
      </c>
      <c r="Q84" s="76">
        <f t="shared" si="9"/>
        <v>65.79245283018868</v>
      </c>
      <c r="R84" s="67"/>
    </row>
    <row r="85" spans="1:18" ht="24.9" customHeight="1">
      <c r="A85" s="71">
        <v>5</v>
      </c>
      <c r="B85" s="72" t="s">
        <v>82</v>
      </c>
      <c r="C85" s="85">
        <v>5100</v>
      </c>
      <c r="D85" s="76">
        <v>449</v>
      </c>
      <c r="E85" s="76">
        <v>741</v>
      </c>
      <c r="F85" s="76">
        <v>375</v>
      </c>
      <c r="G85" s="76">
        <v>843</v>
      </c>
      <c r="H85" s="76">
        <v>698</v>
      </c>
      <c r="I85" s="76">
        <v>718</v>
      </c>
      <c r="J85" s="90"/>
      <c r="K85" s="90"/>
      <c r="L85" s="76"/>
      <c r="M85" s="90"/>
      <c r="N85" s="76"/>
      <c r="O85" s="73"/>
      <c r="P85" s="73">
        <f t="shared" si="10"/>
        <v>3824</v>
      </c>
      <c r="Q85" s="76">
        <f t="shared" si="9"/>
        <v>74.980392156862735</v>
      </c>
      <c r="R85" s="67"/>
    </row>
    <row r="86" spans="1:18" ht="24.9" customHeight="1">
      <c r="A86" s="71">
        <v>6</v>
      </c>
      <c r="B86" s="72" t="s">
        <v>83</v>
      </c>
      <c r="C86" s="85">
        <v>4400</v>
      </c>
      <c r="D86" s="76">
        <v>205</v>
      </c>
      <c r="E86" s="76">
        <v>730</v>
      </c>
      <c r="F86" s="76">
        <v>157</v>
      </c>
      <c r="G86" s="73">
        <v>1132</v>
      </c>
      <c r="H86" s="76">
        <v>670</v>
      </c>
      <c r="I86" s="76">
        <v>362</v>
      </c>
      <c r="J86" s="90"/>
      <c r="K86" s="90"/>
      <c r="L86" s="76"/>
      <c r="M86" s="90"/>
      <c r="N86" s="76"/>
      <c r="O86" s="73"/>
      <c r="P86" s="73">
        <f t="shared" si="10"/>
        <v>3256</v>
      </c>
      <c r="Q86" s="76">
        <f t="shared" si="9"/>
        <v>74</v>
      </c>
      <c r="R86" s="67"/>
    </row>
    <row r="87" spans="1:18" ht="24.9" customHeight="1">
      <c r="A87" s="71">
        <v>7</v>
      </c>
      <c r="B87" s="72" t="s">
        <v>84</v>
      </c>
      <c r="C87" s="85">
        <v>6660</v>
      </c>
      <c r="D87" s="94">
        <v>318</v>
      </c>
      <c r="E87" s="76">
        <v>835</v>
      </c>
      <c r="F87" s="76">
        <v>359</v>
      </c>
      <c r="G87" s="76">
        <v>739</v>
      </c>
      <c r="H87" s="76">
        <v>740</v>
      </c>
      <c r="I87" s="76">
        <v>746</v>
      </c>
      <c r="J87" s="90"/>
      <c r="K87" s="90"/>
      <c r="L87" s="73"/>
      <c r="M87" s="90"/>
      <c r="N87" s="76"/>
      <c r="O87" s="73"/>
      <c r="P87" s="73">
        <f t="shared" si="10"/>
        <v>3737</v>
      </c>
      <c r="Q87" s="76">
        <f t="shared" si="9"/>
        <v>56.111111111111114</v>
      </c>
      <c r="R87" s="67"/>
    </row>
    <row r="88" spans="1:18" ht="24.9" customHeight="1">
      <c r="A88" s="71">
        <v>8</v>
      </c>
      <c r="B88" s="72" t="s">
        <v>85</v>
      </c>
      <c r="C88" s="85">
        <v>2240</v>
      </c>
      <c r="D88" s="76">
        <v>89</v>
      </c>
      <c r="E88" s="76">
        <v>396</v>
      </c>
      <c r="F88" s="76">
        <v>183</v>
      </c>
      <c r="G88" s="76">
        <v>504</v>
      </c>
      <c r="H88" s="76">
        <v>535</v>
      </c>
      <c r="I88" s="76">
        <v>200</v>
      </c>
      <c r="J88" s="90"/>
      <c r="K88" s="90"/>
      <c r="L88" s="90"/>
      <c r="M88" s="90"/>
      <c r="N88" s="76"/>
      <c r="O88" s="73"/>
      <c r="P88" s="73">
        <f t="shared" si="10"/>
        <v>1907</v>
      </c>
      <c r="Q88" s="76">
        <f t="shared" si="9"/>
        <v>85.133928571428569</v>
      </c>
      <c r="R88" s="67"/>
    </row>
    <row r="89" spans="1:18" ht="24.9" customHeight="1">
      <c r="A89" s="71">
        <v>9</v>
      </c>
      <c r="B89" s="72" t="s">
        <v>86</v>
      </c>
      <c r="C89" s="85">
        <v>900</v>
      </c>
      <c r="D89" s="76">
        <v>88</v>
      </c>
      <c r="E89" s="76">
        <v>182</v>
      </c>
      <c r="F89" s="87">
        <v>0</v>
      </c>
      <c r="G89" s="76">
        <v>202</v>
      </c>
      <c r="H89" s="76">
        <v>135</v>
      </c>
      <c r="I89" s="76">
        <v>102</v>
      </c>
      <c r="J89" s="90"/>
      <c r="K89" s="90"/>
      <c r="L89" s="76"/>
      <c r="M89" s="90"/>
      <c r="N89" s="76"/>
      <c r="O89" s="73"/>
      <c r="P89" s="73">
        <f t="shared" si="10"/>
        <v>709</v>
      </c>
      <c r="Q89" s="76">
        <f t="shared" si="9"/>
        <v>78.777777777777786</v>
      </c>
      <c r="R89" s="67"/>
    </row>
    <row r="90" spans="1:18" ht="24.9" customHeight="1">
      <c r="A90" s="71">
        <v>10</v>
      </c>
      <c r="B90" s="72" t="s">
        <v>87</v>
      </c>
      <c r="C90" s="85">
        <v>3700</v>
      </c>
      <c r="D90" s="76">
        <v>36</v>
      </c>
      <c r="E90" s="76">
        <v>483</v>
      </c>
      <c r="F90" s="76">
        <v>143</v>
      </c>
      <c r="G90" s="76">
        <v>750</v>
      </c>
      <c r="H90" s="76">
        <v>500</v>
      </c>
      <c r="I90" s="76">
        <v>356</v>
      </c>
      <c r="J90" s="90"/>
      <c r="K90" s="90"/>
      <c r="L90" s="76"/>
      <c r="M90" s="90"/>
      <c r="N90" s="76"/>
      <c r="O90" s="73"/>
      <c r="P90" s="73">
        <f t="shared" si="10"/>
        <v>2268</v>
      </c>
      <c r="Q90" s="76">
        <f t="shared" si="9"/>
        <v>61.297297297297291</v>
      </c>
      <c r="R90" s="67"/>
    </row>
    <row r="91" spans="1:18" ht="24.9" customHeight="1">
      <c r="A91" s="71">
        <v>11</v>
      </c>
      <c r="B91" s="72" t="s">
        <v>88</v>
      </c>
      <c r="C91" s="85">
        <v>5450</v>
      </c>
      <c r="D91" s="76">
        <v>211</v>
      </c>
      <c r="E91" s="76">
        <v>909</v>
      </c>
      <c r="F91" s="76">
        <v>183</v>
      </c>
      <c r="G91" s="76">
        <v>997</v>
      </c>
      <c r="H91" s="76">
        <v>785</v>
      </c>
      <c r="I91" s="76">
        <v>371</v>
      </c>
      <c r="J91" s="90"/>
      <c r="K91" s="90"/>
      <c r="L91" s="76"/>
      <c r="M91" s="90"/>
      <c r="N91" s="76"/>
      <c r="O91" s="73"/>
      <c r="P91" s="73">
        <f t="shared" si="10"/>
        <v>3456</v>
      </c>
      <c r="Q91" s="76">
        <f t="shared" si="9"/>
        <v>63.412844036697244</v>
      </c>
      <c r="R91" s="67"/>
    </row>
    <row r="92" spans="1:18" ht="24.9" customHeight="1">
      <c r="A92" s="71">
        <v>12</v>
      </c>
      <c r="B92" s="72" t="s">
        <v>89</v>
      </c>
      <c r="C92" s="85">
        <v>150</v>
      </c>
      <c r="D92" s="87">
        <v>0</v>
      </c>
      <c r="E92" s="87">
        <v>0</v>
      </c>
      <c r="F92" s="87">
        <v>0</v>
      </c>
      <c r="G92" s="87">
        <v>0</v>
      </c>
      <c r="H92" s="87">
        <v>0</v>
      </c>
      <c r="I92" s="87">
        <v>0</v>
      </c>
      <c r="J92" s="90"/>
      <c r="K92" s="90"/>
      <c r="L92" s="90"/>
      <c r="M92" s="90"/>
      <c r="N92" s="90"/>
      <c r="O92" s="73"/>
      <c r="P92" s="73">
        <f t="shared" si="10"/>
        <v>0</v>
      </c>
      <c r="Q92" s="76">
        <f t="shared" si="9"/>
        <v>0</v>
      </c>
      <c r="R92" s="67"/>
    </row>
    <row r="93" spans="1:18" ht="24.9" customHeight="1">
      <c r="A93" s="71">
        <v>13</v>
      </c>
      <c r="B93" s="72" t="s">
        <v>99</v>
      </c>
      <c r="C93" s="85">
        <v>890</v>
      </c>
      <c r="D93" s="76">
        <v>29</v>
      </c>
      <c r="E93" s="76">
        <v>165</v>
      </c>
      <c r="F93" s="76">
        <v>10</v>
      </c>
      <c r="G93" s="76">
        <v>200</v>
      </c>
      <c r="H93" s="76">
        <v>87</v>
      </c>
      <c r="I93" s="76">
        <v>100</v>
      </c>
      <c r="J93" s="90"/>
      <c r="K93" s="90"/>
      <c r="L93" s="90"/>
      <c r="M93" s="90"/>
      <c r="N93" s="90"/>
      <c r="O93" s="73"/>
      <c r="P93" s="73">
        <f t="shared" si="10"/>
        <v>591</v>
      </c>
      <c r="Q93" s="76">
        <f t="shared" si="9"/>
        <v>66.404494382022477</v>
      </c>
      <c r="R93" s="67"/>
    </row>
    <row r="94" spans="1:18" ht="24.9" customHeight="1">
      <c r="A94" s="71">
        <v>14</v>
      </c>
      <c r="B94" s="72" t="s">
        <v>91</v>
      </c>
      <c r="C94" s="85">
        <v>25</v>
      </c>
      <c r="D94" s="87">
        <v>0</v>
      </c>
      <c r="E94" s="87">
        <v>0</v>
      </c>
      <c r="F94" s="87">
        <v>0</v>
      </c>
      <c r="G94" s="87">
        <v>11</v>
      </c>
      <c r="H94" s="87">
        <v>0</v>
      </c>
      <c r="I94" s="87">
        <v>0</v>
      </c>
      <c r="J94" s="90"/>
      <c r="K94" s="90"/>
      <c r="L94" s="90"/>
      <c r="M94" s="90"/>
      <c r="N94" s="76"/>
      <c r="O94" s="73"/>
      <c r="P94" s="73">
        <f t="shared" si="10"/>
        <v>11</v>
      </c>
      <c r="Q94" s="76">
        <f t="shared" si="9"/>
        <v>44</v>
      </c>
      <c r="R94" s="67"/>
    </row>
    <row r="95" spans="1:18" ht="24.9" customHeight="1">
      <c r="A95" s="71">
        <v>15</v>
      </c>
      <c r="B95" s="72" t="s">
        <v>100</v>
      </c>
      <c r="C95" s="85">
        <v>70</v>
      </c>
      <c r="D95" s="87">
        <v>0</v>
      </c>
      <c r="E95" s="76">
        <v>12</v>
      </c>
      <c r="F95" s="76">
        <v>5</v>
      </c>
      <c r="G95" s="76">
        <v>9</v>
      </c>
      <c r="H95" s="87">
        <v>6</v>
      </c>
      <c r="I95" s="87">
        <v>0</v>
      </c>
      <c r="J95" s="90"/>
      <c r="K95" s="90"/>
      <c r="L95" s="76"/>
      <c r="M95" s="90"/>
      <c r="N95" s="90"/>
      <c r="O95" s="73"/>
      <c r="P95" s="73">
        <f t="shared" si="10"/>
        <v>32</v>
      </c>
      <c r="Q95" s="76">
        <f t="shared" si="9"/>
        <v>45.714285714285715</v>
      </c>
      <c r="R95" s="67"/>
    </row>
    <row r="96" spans="1:18" ht="24.9" customHeight="1">
      <c r="A96" s="71">
        <v>16</v>
      </c>
      <c r="B96" s="72" t="s">
        <v>101</v>
      </c>
      <c r="C96" s="85">
        <v>1125</v>
      </c>
      <c r="D96" s="87">
        <v>0</v>
      </c>
      <c r="E96" s="76">
        <v>210</v>
      </c>
      <c r="F96" s="76">
        <v>50</v>
      </c>
      <c r="G96" s="76">
        <v>210</v>
      </c>
      <c r="H96" s="76">
        <v>133</v>
      </c>
      <c r="I96" s="76">
        <v>148</v>
      </c>
      <c r="J96" s="90"/>
      <c r="K96" s="90"/>
      <c r="L96" s="76"/>
      <c r="M96" s="90"/>
      <c r="N96" s="76"/>
      <c r="O96" s="73"/>
      <c r="P96" s="73">
        <f t="shared" si="10"/>
        <v>751</v>
      </c>
      <c r="Q96" s="76">
        <f t="shared" si="9"/>
        <v>66.75555555555556</v>
      </c>
      <c r="R96" s="67"/>
    </row>
    <row r="97" spans="1:18" ht="24.9" customHeight="1">
      <c r="A97" s="71">
        <v>17</v>
      </c>
      <c r="B97" s="72" t="s">
        <v>102</v>
      </c>
      <c r="C97" s="85">
        <v>100</v>
      </c>
      <c r="D97" s="87">
        <v>0</v>
      </c>
      <c r="E97" s="76">
        <v>15</v>
      </c>
      <c r="F97" s="76">
        <v>15</v>
      </c>
      <c r="G97" s="76">
        <v>25</v>
      </c>
      <c r="H97" s="76">
        <v>20</v>
      </c>
      <c r="I97" s="76">
        <v>10</v>
      </c>
      <c r="J97" s="90"/>
      <c r="K97" s="90"/>
      <c r="L97" s="76"/>
      <c r="M97" s="90"/>
      <c r="N97" s="76"/>
      <c r="O97" s="73"/>
      <c r="P97" s="73">
        <f t="shared" si="10"/>
        <v>85</v>
      </c>
      <c r="Q97" s="76">
        <f t="shared" si="9"/>
        <v>85</v>
      </c>
      <c r="R97" s="67"/>
    </row>
    <row r="98" spans="1:18" ht="24.9" customHeight="1">
      <c r="A98" s="71">
        <v>18</v>
      </c>
      <c r="B98" s="72" t="s">
        <v>103</v>
      </c>
      <c r="C98" s="85">
        <v>110</v>
      </c>
      <c r="D98" s="87">
        <v>0</v>
      </c>
      <c r="E98" s="76">
        <v>8</v>
      </c>
      <c r="F98" s="87">
        <v>0</v>
      </c>
      <c r="G98" s="76">
        <v>22</v>
      </c>
      <c r="H98" s="76">
        <v>16</v>
      </c>
      <c r="I98" s="76">
        <v>0</v>
      </c>
      <c r="J98" s="90"/>
      <c r="K98" s="90"/>
      <c r="L98" s="90"/>
      <c r="M98" s="90"/>
      <c r="N98" s="90"/>
      <c r="O98" s="73"/>
      <c r="P98" s="73">
        <f t="shared" si="10"/>
        <v>46</v>
      </c>
      <c r="Q98" s="76">
        <f t="shared" si="9"/>
        <v>41.818181818181813</v>
      </c>
      <c r="R98" s="67"/>
    </row>
    <row r="99" spans="1:18" ht="24.9" customHeight="1">
      <c r="A99" s="71">
        <v>19</v>
      </c>
      <c r="B99" s="72" t="s">
        <v>104</v>
      </c>
      <c r="C99" s="85">
        <v>420</v>
      </c>
      <c r="D99" s="76">
        <v>49</v>
      </c>
      <c r="E99" s="76">
        <v>46</v>
      </c>
      <c r="F99" s="76">
        <v>20</v>
      </c>
      <c r="G99" s="76">
        <v>70</v>
      </c>
      <c r="H99" s="76">
        <v>90</v>
      </c>
      <c r="I99" s="76">
        <v>45</v>
      </c>
      <c r="J99" s="90"/>
      <c r="K99" s="90"/>
      <c r="L99" s="76"/>
      <c r="M99" s="90"/>
      <c r="N99" s="76"/>
      <c r="O99" s="73"/>
      <c r="P99" s="73">
        <f t="shared" si="10"/>
        <v>320</v>
      </c>
      <c r="Q99" s="76">
        <f t="shared" si="9"/>
        <v>76.19047619047619</v>
      </c>
      <c r="R99" s="67"/>
    </row>
    <row r="100" spans="1:18" ht="24.9" customHeight="1">
      <c r="A100" s="187"/>
      <c r="B100" s="185" t="s">
        <v>97</v>
      </c>
      <c r="C100" s="88">
        <f t="shared" ref="C100:O100" si="11">SUM(C81:C99)</f>
        <v>50300</v>
      </c>
      <c r="D100" s="88">
        <f t="shared" si="11"/>
        <v>2674</v>
      </c>
      <c r="E100" s="88">
        <f t="shared" si="11"/>
        <v>7104</v>
      </c>
      <c r="F100" s="88">
        <f t="shared" si="11"/>
        <v>2076</v>
      </c>
      <c r="G100" s="88">
        <f t="shared" si="11"/>
        <v>8852</v>
      </c>
      <c r="H100" s="88">
        <f t="shared" si="11"/>
        <v>7262</v>
      </c>
      <c r="I100" s="88">
        <f t="shared" si="11"/>
        <v>5189</v>
      </c>
      <c r="J100" s="88">
        <f t="shared" si="11"/>
        <v>0</v>
      </c>
      <c r="K100" s="88">
        <f t="shared" si="11"/>
        <v>0</v>
      </c>
      <c r="L100" s="88">
        <f t="shared" si="11"/>
        <v>0</v>
      </c>
      <c r="M100" s="88">
        <f t="shared" si="11"/>
        <v>0</v>
      </c>
      <c r="N100" s="88">
        <f t="shared" si="11"/>
        <v>0</v>
      </c>
      <c r="O100" s="88">
        <f t="shared" si="11"/>
        <v>0</v>
      </c>
      <c r="P100" s="73">
        <f t="shared" si="10"/>
        <v>33157</v>
      </c>
      <c r="Q100" s="76">
        <f t="shared" si="9"/>
        <v>65.918489065606366</v>
      </c>
      <c r="R100" s="67"/>
    </row>
    <row r="101" spans="1:18" ht="15.6">
      <c r="A101" s="77"/>
      <c r="B101" s="77"/>
      <c r="C101" s="83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  <c r="R101" s="67"/>
    </row>
    <row r="102" spans="1:18" ht="15.6">
      <c r="A102" s="77"/>
      <c r="B102" s="77"/>
      <c r="C102" s="77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  <c r="Q102" s="77"/>
      <c r="R102" s="67"/>
    </row>
    <row r="103" spans="1:18" ht="15.6">
      <c r="A103" s="84" t="s">
        <v>107</v>
      </c>
      <c r="B103" s="77"/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67"/>
    </row>
    <row r="104" spans="1:18" ht="24.9" customHeight="1">
      <c r="A104" s="68" t="s">
        <v>68</v>
      </c>
      <c r="B104" s="68" t="s">
        <v>69</v>
      </c>
      <c r="C104" s="69" t="s">
        <v>70</v>
      </c>
      <c r="D104" s="69" t="s">
        <v>49</v>
      </c>
      <c r="E104" s="69" t="s">
        <v>50</v>
      </c>
      <c r="F104" s="69" t="s">
        <v>51</v>
      </c>
      <c r="G104" s="69" t="s">
        <v>52</v>
      </c>
      <c r="H104" s="69" t="s">
        <v>53</v>
      </c>
      <c r="I104" s="69" t="s">
        <v>71</v>
      </c>
      <c r="J104" s="69" t="s">
        <v>72</v>
      </c>
      <c r="K104" s="69" t="s">
        <v>73</v>
      </c>
      <c r="L104" s="69" t="s">
        <v>74</v>
      </c>
      <c r="M104" s="69" t="s">
        <v>58</v>
      </c>
      <c r="N104" s="69" t="s">
        <v>75</v>
      </c>
      <c r="O104" s="69" t="s">
        <v>60</v>
      </c>
      <c r="P104" s="69" t="s">
        <v>76</v>
      </c>
      <c r="Q104" s="70" t="s">
        <v>77</v>
      </c>
      <c r="R104" s="67"/>
    </row>
    <row r="105" spans="1:18" ht="24.9" customHeight="1">
      <c r="A105" s="71">
        <v>1</v>
      </c>
      <c r="B105" s="72" t="s">
        <v>78</v>
      </c>
      <c r="C105" s="113">
        <v>700</v>
      </c>
      <c r="D105" s="73">
        <v>45</v>
      </c>
      <c r="E105" s="73">
        <v>45</v>
      </c>
      <c r="F105" s="87">
        <v>14</v>
      </c>
      <c r="G105" s="73">
        <v>5</v>
      </c>
      <c r="H105" s="87">
        <v>15</v>
      </c>
      <c r="I105" s="75">
        <v>44</v>
      </c>
      <c r="J105" s="87">
        <v>178</v>
      </c>
      <c r="K105" s="75"/>
      <c r="L105" s="75"/>
      <c r="M105" s="74"/>
      <c r="N105" s="73"/>
      <c r="O105" s="75"/>
      <c r="P105" s="75">
        <f>SUM(D105:O105)</f>
        <v>346</v>
      </c>
      <c r="Q105" s="75">
        <f t="shared" ref="Q105:Q124" si="12">P105/C105*100</f>
        <v>49.428571428571431</v>
      </c>
      <c r="R105" s="67"/>
    </row>
    <row r="106" spans="1:18" ht="24.9" customHeight="1">
      <c r="A106" s="71">
        <v>2</v>
      </c>
      <c r="B106" s="72" t="s">
        <v>79</v>
      </c>
      <c r="C106" s="113">
        <v>1500</v>
      </c>
      <c r="D106" s="73">
        <v>40</v>
      </c>
      <c r="E106" s="73">
        <v>30</v>
      </c>
      <c r="F106" s="73">
        <v>0</v>
      </c>
      <c r="G106" s="73">
        <v>110</v>
      </c>
      <c r="H106" s="75">
        <v>10</v>
      </c>
      <c r="I106" s="75">
        <v>10</v>
      </c>
      <c r="J106" s="87">
        <v>260</v>
      </c>
      <c r="K106" s="75"/>
      <c r="L106" s="75"/>
      <c r="M106" s="74"/>
      <c r="N106" s="73"/>
      <c r="O106" s="75"/>
      <c r="P106" s="75">
        <f t="shared" ref="P106:P124" si="13">SUM(D106:O106)</f>
        <v>460</v>
      </c>
      <c r="Q106" s="75">
        <f t="shared" si="12"/>
        <v>30.666666666666664</v>
      </c>
      <c r="R106" s="67"/>
    </row>
    <row r="107" spans="1:18" ht="24.9" customHeight="1">
      <c r="A107" s="71">
        <v>3</v>
      </c>
      <c r="B107" s="72" t="s">
        <v>80</v>
      </c>
      <c r="C107" s="113">
        <v>1200</v>
      </c>
      <c r="D107" s="73">
        <v>85</v>
      </c>
      <c r="E107" s="73">
        <v>89</v>
      </c>
      <c r="F107" s="75">
        <v>60</v>
      </c>
      <c r="G107" s="75">
        <v>97</v>
      </c>
      <c r="H107" s="75">
        <v>106</v>
      </c>
      <c r="I107" s="75">
        <v>40</v>
      </c>
      <c r="J107" s="75">
        <v>546</v>
      </c>
      <c r="K107" s="75"/>
      <c r="L107" s="75"/>
      <c r="M107" s="74"/>
      <c r="N107" s="73"/>
      <c r="O107" s="75"/>
      <c r="P107" s="75">
        <f t="shared" si="13"/>
        <v>1023</v>
      </c>
      <c r="Q107" s="75">
        <f t="shared" si="12"/>
        <v>85.25</v>
      </c>
      <c r="R107" s="67"/>
    </row>
    <row r="108" spans="1:18" ht="24.9" customHeight="1">
      <c r="A108" s="71">
        <v>4</v>
      </c>
      <c r="B108" s="72" t="s">
        <v>81</v>
      </c>
      <c r="C108" s="113">
        <v>1100</v>
      </c>
      <c r="D108" s="73">
        <v>61</v>
      </c>
      <c r="E108" s="73">
        <v>65</v>
      </c>
      <c r="F108" s="75">
        <v>55</v>
      </c>
      <c r="G108" s="75">
        <v>128.88</v>
      </c>
      <c r="H108" s="75">
        <v>57</v>
      </c>
      <c r="I108" s="75">
        <v>84</v>
      </c>
      <c r="J108" s="87">
        <v>468.88</v>
      </c>
      <c r="K108" s="75"/>
      <c r="L108" s="75"/>
      <c r="M108" s="74"/>
      <c r="N108" s="73"/>
      <c r="O108" s="75"/>
      <c r="P108" s="75">
        <f t="shared" si="13"/>
        <v>919.76</v>
      </c>
      <c r="Q108" s="75">
        <f t="shared" si="12"/>
        <v>83.61454545454545</v>
      </c>
      <c r="R108" s="67"/>
    </row>
    <row r="109" spans="1:18" ht="24.9" customHeight="1">
      <c r="A109" s="71">
        <v>5</v>
      </c>
      <c r="B109" s="72" t="s">
        <v>82</v>
      </c>
      <c r="C109" s="113">
        <v>1500</v>
      </c>
      <c r="D109" s="73">
        <v>152</v>
      </c>
      <c r="E109" s="73">
        <v>123</v>
      </c>
      <c r="F109" s="75">
        <v>76</v>
      </c>
      <c r="G109" s="75">
        <v>244</v>
      </c>
      <c r="H109" s="75">
        <v>159.4</v>
      </c>
      <c r="I109" s="75">
        <v>90</v>
      </c>
      <c r="J109" s="75">
        <v>844.4</v>
      </c>
      <c r="K109" s="75"/>
      <c r="L109" s="75"/>
      <c r="M109" s="74"/>
      <c r="N109" s="73"/>
      <c r="O109" s="75"/>
      <c r="P109" s="75">
        <f t="shared" si="13"/>
        <v>1688.8</v>
      </c>
      <c r="Q109" s="75">
        <f t="shared" si="12"/>
        <v>112.58666666666666</v>
      </c>
      <c r="R109" s="67"/>
    </row>
    <row r="110" spans="1:18" ht="24.9" customHeight="1">
      <c r="A110" s="71">
        <v>6</v>
      </c>
      <c r="B110" s="72" t="s">
        <v>83</v>
      </c>
      <c r="C110" s="113">
        <v>1100</v>
      </c>
      <c r="D110" s="73">
        <v>0</v>
      </c>
      <c r="E110" s="75">
        <v>22</v>
      </c>
      <c r="F110" s="75">
        <v>20</v>
      </c>
      <c r="G110" s="75">
        <v>17</v>
      </c>
      <c r="H110" s="75">
        <v>0</v>
      </c>
      <c r="I110" s="75">
        <v>0</v>
      </c>
      <c r="J110" s="75">
        <v>59</v>
      </c>
      <c r="K110" s="75"/>
      <c r="L110" s="75"/>
      <c r="M110" s="74"/>
      <c r="N110" s="73"/>
      <c r="O110" s="75"/>
      <c r="P110" s="75">
        <f t="shared" si="13"/>
        <v>118</v>
      </c>
      <c r="Q110" s="75">
        <f t="shared" si="12"/>
        <v>10.727272727272727</v>
      </c>
      <c r="R110" s="67"/>
    </row>
    <row r="111" spans="1:18" ht="24.9" customHeight="1">
      <c r="A111" s="71">
        <v>7</v>
      </c>
      <c r="B111" s="72" t="s">
        <v>84</v>
      </c>
      <c r="C111" s="113">
        <v>2200</v>
      </c>
      <c r="D111" s="73">
        <v>113</v>
      </c>
      <c r="E111" s="73">
        <v>138</v>
      </c>
      <c r="F111" s="75">
        <v>203</v>
      </c>
      <c r="G111" s="75">
        <v>158</v>
      </c>
      <c r="H111" s="75">
        <v>126</v>
      </c>
      <c r="I111" s="75">
        <v>0</v>
      </c>
      <c r="J111" s="87">
        <v>841.72</v>
      </c>
      <c r="K111" s="75"/>
      <c r="L111" s="75"/>
      <c r="M111" s="74"/>
      <c r="N111" s="73"/>
      <c r="O111" s="75"/>
      <c r="P111" s="75">
        <f t="shared" si="13"/>
        <v>1579.72</v>
      </c>
      <c r="Q111" s="75">
        <f t="shared" si="12"/>
        <v>71.805454545454552</v>
      </c>
      <c r="R111" s="67"/>
    </row>
    <row r="112" spans="1:18" ht="24.9" customHeight="1">
      <c r="A112" s="71">
        <v>8</v>
      </c>
      <c r="B112" s="72" t="s">
        <v>85</v>
      </c>
      <c r="C112" s="113">
        <v>1800</v>
      </c>
      <c r="D112" s="86">
        <v>70</v>
      </c>
      <c r="E112" s="73">
        <v>70</v>
      </c>
      <c r="F112" s="75">
        <v>223</v>
      </c>
      <c r="G112" s="75">
        <v>90</v>
      </c>
      <c r="H112" s="87">
        <v>170</v>
      </c>
      <c r="I112" s="75">
        <v>50</v>
      </c>
      <c r="J112" s="87">
        <v>783</v>
      </c>
      <c r="K112" s="87"/>
      <c r="L112" s="75"/>
      <c r="M112" s="74"/>
      <c r="N112" s="73"/>
      <c r="O112" s="75"/>
      <c r="P112" s="75">
        <f t="shared" si="13"/>
        <v>1456</v>
      </c>
      <c r="Q112" s="75">
        <f t="shared" si="12"/>
        <v>80.888888888888886</v>
      </c>
      <c r="R112" s="67"/>
    </row>
    <row r="113" spans="1:18" ht="24.9" customHeight="1">
      <c r="A113" s="71">
        <v>9</v>
      </c>
      <c r="B113" s="72" t="s">
        <v>86</v>
      </c>
      <c r="C113" s="113">
        <v>350</v>
      </c>
      <c r="D113" s="86">
        <v>0</v>
      </c>
      <c r="E113" s="86">
        <v>0</v>
      </c>
      <c r="F113" s="86">
        <v>0</v>
      </c>
      <c r="G113" s="87">
        <v>0</v>
      </c>
      <c r="H113" s="75">
        <v>0</v>
      </c>
      <c r="I113" s="75">
        <v>0</v>
      </c>
      <c r="J113" s="87">
        <v>0</v>
      </c>
      <c r="K113" s="75"/>
      <c r="L113" s="75"/>
      <c r="M113" s="74"/>
      <c r="N113" s="73"/>
      <c r="O113" s="75"/>
      <c r="P113" s="75">
        <f t="shared" si="13"/>
        <v>0</v>
      </c>
      <c r="Q113" s="75">
        <f t="shared" si="12"/>
        <v>0</v>
      </c>
      <c r="R113" s="67"/>
    </row>
    <row r="114" spans="1:18" ht="24.9" customHeight="1">
      <c r="A114" s="71">
        <v>10</v>
      </c>
      <c r="B114" s="72" t="s">
        <v>87</v>
      </c>
      <c r="C114" s="113">
        <v>1090</v>
      </c>
      <c r="D114" s="73">
        <v>80</v>
      </c>
      <c r="E114" s="73">
        <v>90</v>
      </c>
      <c r="F114" s="75">
        <v>68</v>
      </c>
      <c r="G114" s="75">
        <v>66</v>
      </c>
      <c r="H114" s="75">
        <v>10</v>
      </c>
      <c r="I114" s="75">
        <v>0</v>
      </c>
      <c r="J114" s="87">
        <v>314</v>
      </c>
      <c r="K114" s="75"/>
      <c r="L114" s="75"/>
      <c r="M114" s="74"/>
      <c r="N114" s="73"/>
      <c r="O114" s="75"/>
      <c r="P114" s="75">
        <f t="shared" si="13"/>
        <v>628</v>
      </c>
      <c r="Q114" s="75">
        <f t="shared" si="12"/>
        <v>57.61467889908257</v>
      </c>
      <c r="R114" s="67"/>
    </row>
    <row r="115" spans="1:18" ht="24.9" customHeight="1">
      <c r="A115" s="71">
        <v>11</v>
      </c>
      <c r="B115" s="72" t="s">
        <v>88</v>
      </c>
      <c r="C115" s="113">
        <v>1300</v>
      </c>
      <c r="D115" s="73">
        <v>30</v>
      </c>
      <c r="E115" s="73">
        <v>103</v>
      </c>
      <c r="F115" s="75">
        <v>44</v>
      </c>
      <c r="G115" s="75">
        <v>171</v>
      </c>
      <c r="H115" s="75">
        <v>138</v>
      </c>
      <c r="I115" s="75">
        <v>139</v>
      </c>
      <c r="J115" s="87">
        <v>625</v>
      </c>
      <c r="K115" s="75"/>
      <c r="L115" s="75"/>
      <c r="M115" s="74"/>
      <c r="N115" s="73"/>
      <c r="O115" s="75"/>
      <c r="P115" s="75">
        <f t="shared" si="13"/>
        <v>1250</v>
      </c>
      <c r="Q115" s="75">
        <f t="shared" si="12"/>
        <v>96.15384615384616</v>
      </c>
      <c r="R115" s="67"/>
    </row>
    <row r="116" spans="1:18" ht="24.9" customHeight="1">
      <c r="A116" s="71">
        <v>12</v>
      </c>
      <c r="B116" s="72" t="s">
        <v>89</v>
      </c>
      <c r="C116" s="113">
        <v>100</v>
      </c>
      <c r="D116" s="86">
        <v>0</v>
      </c>
      <c r="E116" s="86">
        <v>0</v>
      </c>
      <c r="F116" s="87">
        <v>0</v>
      </c>
      <c r="G116" s="87">
        <v>0</v>
      </c>
      <c r="H116" s="87">
        <v>0</v>
      </c>
      <c r="I116" s="87">
        <v>0</v>
      </c>
      <c r="J116" s="87">
        <v>0</v>
      </c>
      <c r="K116" s="87"/>
      <c r="L116" s="75"/>
      <c r="M116" s="74"/>
      <c r="N116" s="73"/>
      <c r="O116" s="75"/>
      <c r="P116" s="75">
        <f t="shared" si="13"/>
        <v>0</v>
      </c>
      <c r="Q116" s="75">
        <f t="shared" si="12"/>
        <v>0</v>
      </c>
      <c r="R116" s="67"/>
    </row>
    <row r="117" spans="1:18" ht="24.9" customHeight="1">
      <c r="A117" s="71">
        <v>13</v>
      </c>
      <c r="B117" s="72" t="s">
        <v>99</v>
      </c>
      <c r="C117" s="113">
        <v>170</v>
      </c>
      <c r="D117" s="73">
        <v>10</v>
      </c>
      <c r="E117" s="73">
        <v>20</v>
      </c>
      <c r="F117" s="87">
        <v>0</v>
      </c>
      <c r="G117" s="87">
        <v>10</v>
      </c>
      <c r="H117" s="87">
        <v>77</v>
      </c>
      <c r="I117" s="87">
        <v>0</v>
      </c>
      <c r="J117" s="87">
        <v>117</v>
      </c>
      <c r="K117" s="75"/>
      <c r="L117" s="75"/>
      <c r="M117" s="74"/>
      <c r="N117" s="73"/>
      <c r="O117" s="75"/>
      <c r="P117" s="75">
        <f t="shared" si="13"/>
        <v>234</v>
      </c>
      <c r="Q117" s="75">
        <f t="shared" si="12"/>
        <v>137.64705882352942</v>
      </c>
      <c r="R117" s="67"/>
    </row>
    <row r="118" spans="1:18" ht="24.9" customHeight="1">
      <c r="A118" s="71">
        <v>14</v>
      </c>
      <c r="B118" s="72" t="s">
        <v>91</v>
      </c>
      <c r="C118" s="113">
        <v>50</v>
      </c>
      <c r="D118" s="86">
        <v>0</v>
      </c>
      <c r="E118" s="86">
        <v>0</v>
      </c>
      <c r="F118" s="87">
        <v>0</v>
      </c>
      <c r="G118" s="87">
        <v>0</v>
      </c>
      <c r="H118" s="87">
        <v>0</v>
      </c>
      <c r="I118" s="87">
        <v>0</v>
      </c>
      <c r="J118" s="87">
        <v>0</v>
      </c>
      <c r="K118" s="87"/>
      <c r="L118" s="75"/>
      <c r="M118" s="74"/>
      <c r="N118" s="73"/>
      <c r="O118" s="75"/>
      <c r="P118" s="75">
        <f t="shared" si="13"/>
        <v>0</v>
      </c>
      <c r="Q118" s="75">
        <f t="shared" si="12"/>
        <v>0</v>
      </c>
      <c r="R118" s="67"/>
    </row>
    <row r="119" spans="1:18" ht="24.9" customHeight="1">
      <c r="A119" s="71">
        <v>15</v>
      </c>
      <c r="B119" s="72" t="s">
        <v>100</v>
      </c>
      <c r="C119" s="113">
        <v>60</v>
      </c>
      <c r="D119" s="86">
        <v>5</v>
      </c>
      <c r="E119" s="73">
        <v>0</v>
      </c>
      <c r="F119" s="87">
        <v>0</v>
      </c>
      <c r="G119" s="87">
        <v>5</v>
      </c>
      <c r="H119" s="75">
        <v>0</v>
      </c>
      <c r="I119" s="87">
        <v>0</v>
      </c>
      <c r="J119" s="87">
        <v>10</v>
      </c>
      <c r="K119" s="87"/>
      <c r="L119" s="75"/>
      <c r="M119" s="74"/>
      <c r="N119" s="73"/>
      <c r="O119" s="75"/>
      <c r="P119" s="75">
        <f t="shared" si="13"/>
        <v>20</v>
      </c>
      <c r="Q119" s="75">
        <f t="shared" si="12"/>
        <v>33.333333333333329</v>
      </c>
      <c r="R119" s="67"/>
    </row>
    <row r="120" spans="1:18" ht="24.9" customHeight="1">
      <c r="A120" s="71">
        <v>16</v>
      </c>
      <c r="B120" s="72" t="s">
        <v>101</v>
      </c>
      <c r="C120" s="113">
        <v>250</v>
      </c>
      <c r="D120" s="86">
        <v>28.88</v>
      </c>
      <c r="E120" s="73">
        <v>13</v>
      </c>
      <c r="F120" s="87">
        <v>23</v>
      </c>
      <c r="G120" s="87">
        <v>15</v>
      </c>
      <c r="H120" s="75">
        <v>27</v>
      </c>
      <c r="I120" s="75">
        <v>25</v>
      </c>
      <c r="J120" s="87">
        <v>133.88</v>
      </c>
      <c r="K120" s="87"/>
      <c r="L120" s="75"/>
      <c r="M120" s="74"/>
      <c r="N120" s="73"/>
      <c r="O120" s="75"/>
      <c r="P120" s="75">
        <f t="shared" si="13"/>
        <v>265.76</v>
      </c>
      <c r="Q120" s="75">
        <f t="shared" si="12"/>
        <v>106.304</v>
      </c>
      <c r="R120" s="67"/>
    </row>
    <row r="121" spans="1:18" ht="24.9" customHeight="1">
      <c r="A121" s="71">
        <v>17</v>
      </c>
      <c r="B121" s="72" t="s">
        <v>102</v>
      </c>
      <c r="C121" s="113">
        <v>75</v>
      </c>
      <c r="D121" s="86">
        <v>0</v>
      </c>
      <c r="E121" s="73">
        <v>0</v>
      </c>
      <c r="F121" s="87">
        <v>0</v>
      </c>
      <c r="G121" s="87">
        <v>0</v>
      </c>
      <c r="H121" s="87">
        <v>0</v>
      </c>
      <c r="I121" s="87">
        <v>0</v>
      </c>
      <c r="J121" s="87">
        <v>15</v>
      </c>
      <c r="K121" s="87"/>
      <c r="L121" s="75"/>
      <c r="M121" s="74"/>
      <c r="N121" s="73"/>
      <c r="O121" s="75"/>
      <c r="P121" s="75">
        <f t="shared" si="13"/>
        <v>15</v>
      </c>
      <c r="Q121" s="75">
        <f t="shared" si="12"/>
        <v>20</v>
      </c>
      <c r="R121" s="67"/>
    </row>
    <row r="122" spans="1:18" ht="24.9" customHeight="1">
      <c r="A122" s="71">
        <v>18</v>
      </c>
      <c r="B122" s="72" t="s">
        <v>103</v>
      </c>
      <c r="C122" s="113">
        <v>150</v>
      </c>
      <c r="D122" s="86">
        <v>0</v>
      </c>
      <c r="E122" s="86">
        <v>0</v>
      </c>
      <c r="F122" s="87">
        <v>0</v>
      </c>
      <c r="G122" s="87">
        <v>0</v>
      </c>
      <c r="H122" s="87">
        <v>0</v>
      </c>
      <c r="I122" s="87">
        <v>0</v>
      </c>
      <c r="J122" s="87">
        <v>0</v>
      </c>
      <c r="K122" s="87"/>
      <c r="L122" s="75"/>
      <c r="M122" s="74"/>
      <c r="N122" s="73"/>
      <c r="O122" s="75"/>
      <c r="P122" s="75">
        <f t="shared" si="13"/>
        <v>0</v>
      </c>
      <c r="Q122" s="75">
        <f t="shared" si="12"/>
        <v>0</v>
      </c>
      <c r="R122" s="67"/>
    </row>
    <row r="123" spans="1:18" ht="24.9" customHeight="1">
      <c r="A123" s="71">
        <v>19</v>
      </c>
      <c r="B123" s="72" t="s">
        <v>109</v>
      </c>
      <c r="C123" s="113">
        <v>125</v>
      </c>
      <c r="D123" s="73">
        <v>0</v>
      </c>
      <c r="E123" s="73">
        <v>0</v>
      </c>
      <c r="F123" s="87">
        <v>0</v>
      </c>
      <c r="G123" s="87">
        <v>0</v>
      </c>
      <c r="H123" s="75">
        <v>0</v>
      </c>
      <c r="I123" s="87">
        <v>0</v>
      </c>
      <c r="J123" s="87">
        <v>0</v>
      </c>
      <c r="K123" s="87"/>
      <c r="L123" s="75"/>
      <c r="M123" s="74"/>
      <c r="N123" s="73"/>
      <c r="O123" s="75"/>
      <c r="P123" s="75">
        <f t="shared" si="13"/>
        <v>0</v>
      </c>
      <c r="Q123" s="75">
        <f t="shared" si="12"/>
        <v>0</v>
      </c>
      <c r="R123" s="67"/>
    </row>
    <row r="124" spans="1:18" ht="24.9" customHeight="1">
      <c r="A124" s="187"/>
      <c r="B124" s="185" t="s">
        <v>97</v>
      </c>
      <c r="C124" s="88">
        <f t="shared" ref="C124:O124" si="14">SUM(C105:C123)</f>
        <v>14820</v>
      </c>
      <c r="D124" s="88">
        <f t="shared" si="14"/>
        <v>719.88</v>
      </c>
      <c r="E124" s="88">
        <f t="shared" si="14"/>
        <v>808</v>
      </c>
      <c r="F124" s="88">
        <f t="shared" si="14"/>
        <v>786</v>
      </c>
      <c r="G124" s="88">
        <f t="shared" si="14"/>
        <v>1116.8800000000001</v>
      </c>
      <c r="H124" s="88">
        <f t="shared" si="14"/>
        <v>895.4</v>
      </c>
      <c r="I124" s="88">
        <f t="shared" si="14"/>
        <v>482</v>
      </c>
      <c r="J124" s="88">
        <f t="shared" si="14"/>
        <v>5195.88</v>
      </c>
      <c r="K124" s="88">
        <f t="shared" si="14"/>
        <v>0</v>
      </c>
      <c r="L124" s="88">
        <f t="shared" si="14"/>
        <v>0</v>
      </c>
      <c r="M124" s="88">
        <f t="shared" si="14"/>
        <v>0</v>
      </c>
      <c r="N124" s="88">
        <f t="shared" si="14"/>
        <v>0</v>
      </c>
      <c r="O124" s="88">
        <f t="shared" si="14"/>
        <v>0</v>
      </c>
      <c r="P124" s="75">
        <f t="shared" si="13"/>
        <v>10004.040000000001</v>
      </c>
      <c r="Q124" s="75">
        <f t="shared" si="12"/>
        <v>67.50364372469636</v>
      </c>
      <c r="R124" s="67"/>
    </row>
    <row r="125" spans="1:18" ht="15.6">
      <c r="A125" s="77"/>
      <c r="B125" s="77"/>
      <c r="C125" s="77"/>
      <c r="D125" s="77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  <c r="Q125" s="77"/>
      <c r="R125" s="67"/>
    </row>
    <row r="126" spans="1:18" ht="15.6">
      <c r="A126" s="77"/>
      <c r="B126" s="77"/>
      <c r="C126" s="77"/>
      <c r="D126" s="77"/>
      <c r="E126" s="77"/>
      <c r="F126" s="77"/>
      <c r="G126" s="77"/>
      <c r="H126" s="77"/>
      <c r="I126" s="77"/>
      <c r="J126" s="77"/>
      <c r="K126" s="77"/>
      <c r="L126" s="77"/>
      <c r="M126" s="77"/>
      <c r="N126" s="77"/>
      <c r="O126" s="77"/>
      <c r="P126" s="77"/>
      <c r="Q126" s="77"/>
      <c r="R126" s="67"/>
    </row>
    <row r="127" spans="1:18" ht="15.6">
      <c r="A127" s="279" t="s">
        <v>108</v>
      </c>
      <c r="B127" s="279"/>
      <c r="C127" s="279"/>
      <c r="D127" s="279"/>
      <c r="E127" s="279"/>
      <c r="F127" s="279"/>
      <c r="G127" s="279"/>
      <c r="H127" s="279"/>
      <c r="I127" s="279"/>
      <c r="J127" s="279"/>
      <c r="K127" s="279"/>
      <c r="L127" s="279"/>
      <c r="M127" s="279"/>
      <c r="N127" s="279"/>
      <c r="O127" s="279"/>
      <c r="P127" s="279"/>
      <c r="Q127" s="279"/>
      <c r="R127" s="67"/>
    </row>
    <row r="128" spans="1:18" ht="15.6">
      <c r="A128" s="84"/>
      <c r="B128" s="77"/>
      <c r="C128" s="77"/>
      <c r="D128" s="77"/>
      <c r="E128" s="77"/>
      <c r="F128" s="77"/>
      <c r="G128" s="77"/>
      <c r="H128" s="77"/>
      <c r="I128" s="77"/>
      <c r="J128" s="77"/>
      <c r="K128" s="77"/>
      <c r="L128" s="77"/>
      <c r="M128" s="77"/>
      <c r="N128" s="77"/>
      <c r="O128" s="77"/>
      <c r="P128" s="77"/>
      <c r="Q128" s="77"/>
      <c r="R128" s="67"/>
    </row>
    <row r="129" spans="1:18" ht="24.9" customHeight="1">
      <c r="A129" s="68" t="s">
        <v>68</v>
      </c>
      <c r="B129" s="68" t="s">
        <v>69</v>
      </c>
      <c r="C129" s="69" t="s">
        <v>70</v>
      </c>
      <c r="D129" s="69" t="s">
        <v>49</v>
      </c>
      <c r="E129" s="69" t="s">
        <v>50</v>
      </c>
      <c r="F129" s="69" t="s">
        <v>51</v>
      </c>
      <c r="G129" s="69" t="s">
        <v>52</v>
      </c>
      <c r="H129" s="69" t="s">
        <v>53</v>
      </c>
      <c r="I129" s="69" t="s">
        <v>71</v>
      </c>
      <c r="J129" s="69" t="s">
        <v>72</v>
      </c>
      <c r="K129" s="69" t="s">
        <v>73</v>
      </c>
      <c r="L129" s="69" t="s">
        <v>74</v>
      </c>
      <c r="M129" s="69" t="s">
        <v>58</v>
      </c>
      <c r="N129" s="69" t="s">
        <v>75</v>
      </c>
      <c r="O129" s="69" t="s">
        <v>60</v>
      </c>
      <c r="P129" s="69" t="s">
        <v>76</v>
      </c>
      <c r="Q129" s="70" t="s">
        <v>77</v>
      </c>
      <c r="R129" s="67"/>
    </row>
    <row r="130" spans="1:18" ht="24.9" customHeight="1">
      <c r="A130" s="71">
        <v>1</v>
      </c>
      <c r="B130" s="72" t="s">
        <v>78</v>
      </c>
      <c r="C130" s="95">
        <f>C4+C29+C54+C81+C105</f>
        <v>11330</v>
      </c>
      <c r="D130" s="73">
        <f>D4+D29+D54+D81+D105</f>
        <v>755.7</v>
      </c>
      <c r="E130" s="73">
        <f t="shared" ref="E130:P130" si="15">E4+E29+E54+E81+E105</f>
        <v>1679.5</v>
      </c>
      <c r="F130" s="73">
        <f t="shared" si="15"/>
        <v>1158</v>
      </c>
      <c r="G130" s="73">
        <f t="shared" si="15"/>
        <v>1313.65</v>
      </c>
      <c r="H130" s="73">
        <f t="shared" si="15"/>
        <v>876</v>
      </c>
      <c r="I130" s="73">
        <f t="shared" si="15"/>
        <v>837.5</v>
      </c>
      <c r="J130" s="73">
        <f t="shared" si="15"/>
        <v>767</v>
      </c>
      <c r="K130" s="73">
        <f t="shared" si="15"/>
        <v>0</v>
      </c>
      <c r="L130" s="73">
        <f t="shared" si="15"/>
        <v>0</v>
      </c>
      <c r="M130" s="73">
        <f t="shared" si="15"/>
        <v>0</v>
      </c>
      <c r="N130" s="73">
        <f t="shared" si="15"/>
        <v>0</v>
      </c>
      <c r="O130" s="73">
        <f t="shared" si="15"/>
        <v>0</v>
      </c>
      <c r="P130" s="73">
        <f t="shared" si="15"/>
        <v>7387.35</v>
      </c>
      <c r="Q130" s="76">
        <f t="shared" ref="Q130:Q149" si="16">P130/C130*100</f>
        <v>65.201676963812901</v>
      </c>
      <c r="R130" s="67"/>
    </row>
    <row r="131" spans="1:18" ht="24.9" customHeight="1">
      <c r="A131" s="71">
        <v>2</v>
      </c>
      <c r="B131" s="72" t="s">
        <v>79</v>
      </c>
      <c r="C131" s="95">
        <f t="shared" ref="C131:P146" si="17">C5+C30+C55+C82+C106</f>
        <v>27950</v>
      </c>
      <c r="D131" s="73">
        <f t="shared" si="17"/>
        <v>1425</v>
      </c>
      <c r="E131" s="73">
        <f t="shared" si="17"/>
        <v>2543</v>
      </c>
      <c r="F131" s="73">
        <f t="shared" si="17"/>
        <v>2211.5</v>
      </c>
      <c r="G131" s="73">
        <f>G5+G30+G55+G82+G106</f>
        <v>2948</v>
      </c>
      <c r="H131" s="73">
        <f>H5+H30+H55+H82+H106</f>
        <v>2629.5</v>
      </c>
      <c r="I131" s="73">
        <f t="shared" si="17"/>
        <v>1802.4</v>
      </c>
      <c r="J131" s="73">
        <f t="shared" si="17"/>
        <v>1134</v>
      </c>
      <c r="K131" s="73">
        <f t="shared" si="17"/>
        <v>0</v>
      </c>
      <c r="L131" s="73">
        <f t="shared" si="17"/>
        <v>0</v>
      </c>
      <c r="M131" s="73">
        <f t="shared" si="17"/>
        <v>0</v>
      </c>
      <c r="N131" s="73">
        <f t="shared" si="17"/>
        <v>0</v>
      </c>
      <c r="O131" s="73">
        <f t="shared" si="17"/>
        <v>0</v>
      </c>
      <c r="P131" s="73">
        <f t="shared" si="17"/>
        <v>14693.4</v>
      </c>
      <c r="Q131" s="76">
        <f t="shared" si="16"/>
        <v>52.570304114490163</v>
      </c>
      <c r="R131" s="67"/>
    </row>
    <row r="132" spans="1:18" ht="24.9" customHeight="1">
      <c r="A132" s="71">
        <v>3</v>
      </c>
      <c r="B132" s="72" t="s">
        <v>80</v>
      </c>
      <c r="C132" s="95">
        <f t="shared" si="17"/>
        <v>12710</v>
      </c>
      <c r="D132" s="73">
        <f t="shared" si="17"/>
        <v>682</v>
      </c>
      <c r="E132" s="73">
        <f t="shared" si="17"/>
        <v>1213.5</v>
      </c>
      <c r="F132" s="73">
        <f t="shared" si="17"/>
        <v>927.5</v>
      </c>
      <c r="G132" s="73">
        <f t="shared" si="17"/>
        <v>1187.5</v>
      </c>
      <c r="H132" s="73">
        <f t="shared" si="17"/>
        <v>1108.5</v>
      </c>
      <c r="I132" s="73">
        <f t="shared" si="17"/>
        <v>935.5</v>
      </c>
      <c r="J132" s="73">
        <f t="shared" si="17"/>
        <v>1032.5</v>
      </c>
      <c r="K132" s="73">
        <f t="shared" si="17"/>
        <v>0</v>
      </c>
      <c r="L132" s="73">
        <f t="shared" si="17"/>
        <v>0</v>
      </c>
      <c r="M132" s="73">
        <f t="shared" si="17"/>
        <v>0</v>
      </c>
      <c r="N132" s="73">
        <f t="shared" si="17"/>
        <v>0</v>
      </c>
      <c r="O132" s="73">
        <f t="shared" si="17"/>
        <v>0</v>
      </c>
      <c r="P132" s="73">
        <f t="shared" si="17"/>
        <v>7087</v>
      </c>
      <c r="Q132" s="76">
        <f t="shared" si="16"/>
        <v>55.759244689221092</v>
      </c>
      <c r="R132" s="67"/>
    </row>
    <row r="133" spans="1:18" ht="24.9" customHeight="1">
      <c r="A133" s="71">
        <v>4</v>
      </c>
      <c r="B133" s="72" t="s">
        <v>81</v>
      </c>
      <c r="C133" s="95">
        <f t="shared" si="17"/>
        <v>18400</v>
      </c>
      <c r="D133" s="73">
        <f t="shared" si="17"/>
        <v>982.45</v>
      </c>
      <c r="E133" s="73">
        <f t="shared" si="17"/>
        <v>1795.15</v>
      </c>
      <c r="F133" s="73">
        <f t="shared" si="17"/>
        <v>1329.85</v>
      </c>
      <c r="G133" s="73">
        <f t="shared" si="17"/>
        <v>2092.38</v>
      </c>
      <c r="H133" s="73">
        <f t="shared" si="17"/>
        <v>1499.8</v>
      </c>
      <c r="I133" s="73">
        <f t="shared" si="17"/>
        <v>1315.3</v>
      </c>
      <c r="J133" s="73">
        <f t="shared" si="17"/>
        <v>1040.4299999999998</v>
      </c>
      <c r="K133" s="73">
        <f t="shared" si="17"/>
        <v>0</v>
      </c>
      <c r="L133" s="73">
        <f t="shared" si="17"/>
        <v>0</v>
      </c>
      <c r="M133" s="73">
        <f t="shared" si="17"/>
        <v>0</v>
      </c>
      <c r="N133" s="73">
        <f t="shared" si="17"/>
        <v>0</v>
      </c>
      <c r="O133" s="73">
        <f t="shared" si="17"/>
        <v>0</v>
      </c>
      <c r="P133" s="73">
        <f t="shared" si="17"/>
        <v>10055.36</v>
      </c>
      <c r="Q133" s="76">
        <f t="shared" si="16"/>
        <v>54.64869565217392</v>
      </c>
      <c r="R133" s="67"/>
    </row>
    <row r="134" spans="1:18" ht="24.9" customHeight="1">
      <c r="A134" s="71">
        <v>5</v>
      </c>
      <c r="B134" s="72" t="s">
        <v>82</v>
      </c>
      <c r="C134" s="95">
        <f t="shared" si="17"/>
        <v>14900</v>
      </c>
      <c r="D134" s="73">
        <f t="shared" si="17"/>
        <v>1212</v>
      </c>
      <c r="E134" s="73">
        <f t="shared" si="17"/>
        <v>1584</v>
      </c>
      <c r="F134" s="73">
        <f t="shared" si="17"/>
        <v>1099</v>
      </c>
      <c r="G134" s="73">
        <f t="shared" si="17"/>
        <v>1967</v>
      </c>
      <c r="H134" s="73">
        <f t="shared" si="17"/>
        <v>1531.4</v>
      </c>
      <c r="I134" s="73">
        <f t="shared" si="17"/>
        <v>1441</v>
      </c>
      <c r="J134" s="73">
        <f t="shared" si="17"/>
        <v>1253.4000000000001</v>
      </c>
      <c r="K134" s="73">
        <f t="shared" si="17"/>
        <v>0</v>
      </c>
      <c r="L134" s="73">
        <f t="shared" si="17"/>
        <v>0</v>
      </c>
      <c r="M134" s="73">
        <f t="shared" si="17"/>
        <v>0</v>
      </c>
      <c r="N134" s="73">
        <f t="shared" si="17"/>
        <v>0</v>
      </c>
      <c r="O134" s="73">
        <f t="shared" si="17"/>
        <v>0</v>
      </c>
      <c r="P134" s="73">
        <f t="shared" si="17"/>
        <v>10087.799999999999</v>
      </c>
      <c r="Q134" s="76">
        <f t="shared" si="16"/>
        <v>67.703355704697969</v>
      </c>
      <c r="R134" s="67"/>
    </row>
    <row r="135" spans="1:18" ht="24.9" customHeight="1">
      <c r="A135" s="71">
        <v>6</v>
      </c>
      <c r="B135" s="72" t="s">
        <v>83</v>
      </c>
      <c r="C135" s="95">
        <f t="shared" si="17"/>
        <v>14150</v>
      </c>
      <c r="D135" s="73">
        <f t="shared" si="17"/>
        <v>615</v>
      </c>
      <c r="E135" s="73">
        <f t="shared" si="17"/>
        <v>1591</v>
      </c>
      <c r="F135" s="73">
        <f t="shared" si="17"/>
        <v>755</v>
      </c>
      <c r="G135" s="73">
        <f t="shared" si="17"/>
        <v>1832.7</v>
      </c>
      <c r="H135" s="73">
        <f t="shared" si="17"/>
        <v>1130</v>
      </c>
      <c r="I135" s="73">
        <f t="shared" si="17"/>
        <v>996</v>
      </c>
      <c r="J135" s="73">
        <f t="shared" si="17"/>
        <v>462</v>
      </c>
      <c r="K135" s="73">
        <f t="shared" si="17"/>
        <v>0</v>
      </c>
      <c r="L135" s="73">
        <f t="shared" si="17"/>
        <v>0</v>
      </c>
      <c r="M135" s="73">
        <f t="shared" si="17"/>
        <v>0</v>
      </c>
      <c r="N135" s="73">
        <f t="shared" si="17"/>
        <v>0</v>
      </c>
      <c r="O135" s="73">
        <f t="shared" si="17"/>
        <v>0</v>
      </c>
      <c r="P135" s="73">
        <f t="shared" si="17"/>
        <v>7381.7</v>
      </c>
      <c r="Q135" s="76">
        <f t="shared" si="16"/>
        <v>52.167491166077738</v>
      </c>
      <c r="R135" s="67"/>
    </row>
    <row r="136" spans="1:18" ht="24.9" customHeight="1">
      <c r="A136" s="71">
        <v>7</v>
      </c>
      <c r="B136" s="72" t="s">
        <v>84</v>
      </c>
      <c r="C136" s="95">
        <f t="shared" si="17"/>
        <v>21010</v>
      </c>
      <c r="D136" s="73">
        <f t="shared" si="17"/>
        <v>1054</v>
      </c>
      <c r="E136" s="73">
        <f t="shared" si="17"/>
        <v>1743</v>
      </c>
      <c r="F136" s="73">
        <f t="shared" si="17"/>
        <v>1705</v>
      </c>
      <c r="G136" s="73">
        <f t="shared" si="17"/>
        <v>1555</v>
      </c>
      <c r="H136" s="73">
        <f t="shared" si="17"/>
        <v>1499</v>
      </c>
      <c r="I136" s="73">
        <f t="shared" si="17"/>
        <v>1617</v>
      </c>
      <c r="J136" s="73">
        <f t="shared" si="17"/>
        <v>1208.72</v>
      </c>
      <c r="K136" s="73">
        <f t="shared" si="17"/>
        <v>0</v>
      </c>
      <c r="L136" s="73">
        <f t="shared" si="17"/>
        <v>0</v>
      </c>
      <c r="M136" s="73">
        <f t="shared" si="17"/>
        <v>0</v>
      </c>
      <c r="N136" s="73">
        <f t="shared" si="17"/>
        <v>0</v>
      </c>
      <c r="O136" s="73">
        <f t="shared" si="17"/>
        <v>0</v>
      </c>
      <c r="P136" s="73">
        <f t="shared" si="17"/>
        <v>10381.719999999999</v>
      </c>
      <c r="Q136" s="76">
        <f t="shared" si="16"/>
        <v>49.41323179438362</v>
      </c>
      <c r="R136" s="67"/>
    </row>
    <row r="137" spans="1:18" ht="24.9" customHeight="1">
      <c r="A137" s="71">
        <v>8</v>
      </c>
      <c r="B137" s="72" t="s">
        <v>85</v>
      </c>
      <c r="C137" s="95">
        <f t="shared" si="17"/>
        <v>10090</v>
      </c>
      <c r="D137" s="73">
        <f t="shared" si="17"/>
        <v>537</v>
      </c>
      <c r="E137" s="73">
        <f t="shared" si="17"/>
        <v>993</v>
      </c>
      <c r="F137" s="73">
        <f t="shared" si="17"/>
        <v>804</v>
      </c>
      <c r="G137" s="73">
        <f t="shared" si="17"/>
        <v>944</v>
      </c>
      <c r="H137" s="73">
        <f t="shared" si="17"/>
        <v>1188</v>
      </c>
      <c r="I137" s="73">
        <f t="shared" si="17"/>
        <v>616</v>
      </c>
      <c r="J137" s="73">
        <f t="shared" si="17"/>
        <v>1138</v>
      </c>
      <c r="K137" s="73">
        <f t="shared" si="17"/>
        <v>0</v>
      </c>
      <c r="L137" s="73">
        <f t="shared" si="17"/>
        <v>0</v>
      </c>
      <c r="M137" s="73">
        <f t="shared" si="17"/>
        <v>0</v>
      </c>
      <c r="N137" s="73">
        <f t="shared" si="17"/>
        <v>0</v>
      </c>
      <c r="O137" s="73">
        <f t="shared" si="17"/>
        <v>0</v>
      </c>
      <c r="P137" s="73">
        <f t="shared" si="17"/>
        <v>6220</v>
      </c>
      <c r="Q137" s="76">
        <f t="shared" si="16"/>
        <v>61.645193260654111</v>
      </c>
      <c r="R137" s="67"/>
    </row>
    <row r="138" spans="1:18" ht="24.9" customHeight="1">
      <c r="A138" s="71">
        <v>9</v>
      </c>
      <c r="B138" s="72" t="s">
        <v>86</v>
      </c>
      <c r="C138" s="95">
        <f t="shared" si="17"/>
        <v>3178</v>
      </c>
      <c r="D138" s="73">
        <f t="shared" si="17"/>
        <v>262</v>
      </c>
      <c r="E138" s="73">
        <f t="shared" si="17"/>
        <v>330</v>
      </c>
      <c r="F138" s="73">
        <f t="shared" si="17"/>
        <v>171</v>
      </c>
      <c r="G138" s="73">
        <f t="shared" si="17"/>
        <v>339</v>
      </c>
      <c r="H138" s="73">
        <f t="shared" si="17"/>
        <v>221</v>
      </c>
      <c r="I138" s="73">
        <f t="shared" si="17"/>
        <v>151</v>
      </c>
      <c r="J138" s="73">
        <f t="shared" si="17"/>
        <v>63</v>
      </c>
      <c r="K138" s="73">
        <f t="shared" si="17"/>
        <v>0</v>
      </c>
      <c r="L138" s="73">
        <f t="shared" si="17"/>
        <v>0</v>
      </c>
      <c r="M138" s="73">
        <f t="shared" si="17"/>
        <v>0</v>
      </c>
      <c r="N138" s="73">
        <f t="shared" si="17"/>
        <v>0</v>
      </c>
      <c r="O138" s="73">
        <f t="shared" si="17"/>
        <v>0</v>
      </c>
      <c r="P138" s="73">
        <f t="shared" si="17"/>
        <v>1537</v>
      </c>
      <c r="Q138" s="76">
        <f t="shared" si="16"/>
        <v>48.363750786658279</v>
      </c>
      <c r="R138" s="67"/>
    </row>
    <row r="139" spans="1:18" ht="24.9" customHeight="1">
      <c r="A139" s="71">
        <v>10</v>
      </c>
      <c r="B139" s="72" t="s">
        <v>87</v>
      </c>
      <c r="C139" s="95">
        <f t="shared" si="17"/>
        <v>11148</v>
      </c>
      <c r="D139" s="73">
        <f t="shared" si="17"/>
        <v>515</v>
      </c>
      <c r="E139" s="73">
        <f t="shared" si="17"/>
        <v>1573</v>
      </c>
      <c r="F139" s="73">
        <f t="shared" si="17"/>
        <v>972</v>
      </c>
      <c r="G139" s="73">
        <f t="shared" si="17"/>
        <v>1310</v>
      </c>
      <c r="H139" s="73">
        <f t="shared" si="17"/>
        <v>952</v>
      </c>
      <c r="I139" s="73">
        <f t="shared" si="17"/>
        <v>498</v>
      </c>
      <c r="J139" s="73">
        <f t="shared" si="17"/>
        <v>569</v>
      </c>
      <c r="K139" s="73">
        <f t="shared" si="17"/>
        <v>0</v>
      </c>
      <c r="L139" s="73">
        <f t="shared" si="17"/>
        <v>0</v>
      </c>
      <c r="M139" s="73">
        <f t="shared" si="17"/>
        <v>0</v>
      </c>
      <c r="N139" s="73">
        <f t="shared" si="17"/>
        <v>0</v>
      </c>
      <c r="O139" s="73">
        <f t="shared" si="17"/>
        <v>0</v>
      </c>
      <c r="P139" s="73">
        <f t="shared" si="17"/>
        <v>6389</v>
      </c>
      <c r="Q139" s="76">
        <f t="shared" si="16"/>
        <v>57.310728381772513</v>
      </c>
      <c r="R139" s="67"/>
    </row>
    <row r="140" spans="1:18" ht="24.9" customHeight="1">
      <c r="A140" s="71">
        <v>11</v>
      </c>
      <c r="B140" s="72" t="s">
        <v>88</v>
      </c>
      <c r="C140" s="95">
        <f t="shared" si="17"/>
        <v>17650</v>
      </c>
      <c r="D140" s="73">
        <f t="shared" si="17"/>
        <v>758</v>
      </c>
      <c r="E140" s="73">
        <f t="shared" si="17"/>
        <v>2249</v>
      </c>
      <c r="F140" s="73">
        <f t="shared" si="17"/>
        <v>1018</v>
      </c>
      <c r="G140" s="73">
        <f t="shared" si="17"/>
        <v>2036</v>
      </c>
      <c r="H140" s="73">
        <f t="shared" si="17"/>
        <v>1774</v>
      </c>
      <c r="I140" s="73">
        <f t="shared" si="17"/>
        <v>1109</v>
      </c>
      <c r="J140" s="73">
        <f t="shared" si="17"/>
        <v>885</v>
      </c>
      <c r="K140" s="73">
        <f t="shared" si="17"/>
        <v>0</v>
      </c>
      <c r="L140" s="73">
        <f t="shared" si="17"/>
        <v>0</v>
      </c>
      <c r="M140" s="73">
        <f t="shared" si="17"/>
        <v>0</v>
      </c>
      <c r="N140" s="73">
        <f t="shared" si="17"/>
        <v>0</v>
      </c>
      <c r="O140" s="73">
        <f t="shared" si="17"/>
        <v>0</v>
      </c>
      <c r="P140" s="73">
        <f t="shared" si="17"/>
        <v>9829</v>
      </c>
      <c r="Q140" s="76">
        <f t="shared" si="16"/>
        <v>55.68838526912181</v>
      </c>
      <c r="R140" s="67"/>
    </row>
    <row r="141" spans="1:18" ht="24.9" customHeight="1">
      <c r="A141" s="71">
        <v>12</v>
      </c>
      <c r="B141" s="72" t="s">
        <v>89</v>
      </c>
      <c r="C141" s="95">
        <f t="shared" si="17"/>
        <v>575</v>
      </c>
      <c r="D141" s="73">
        <f t="shared" si="17"/>
        <v>0</v>
      </c>
      <c r="E141" s="73">
        <f t="shared" si="17"/>
        <v>0</v>
      </c>
      <c r="F141" s="73">
        <f t="shared" si="17"/>
        <v>0</v>
      </c>
      <c r="G141" s="73">
        <f t="shared" si="17"/>
        <v>0</v>
      </c>
      <c r="H141" s="73">
        <f t="shared" si="17"/>
        <v>0</v>
      </c>
      <c r="I141" s="73">
        <f t="shared" si="17"/>
        <v>0</v>
      </c>
      <c r="J141" s="73">
        <f t="shared" si="17"/>
        <v>0</v>
      </c>
      <c r="K141" s="73">
        <f t="shared" si="17"/>
        <v>0</v>
      </c>
      <c r="L141" s="73">
        <f t="shared" si="17"/>
        <v>0</v>
      </c>
      <c r="M141" s="73">
        <f t="shared" si="17"/>
        <v>0</v>
      </c>
      <c r="N141" s="73">
        <f t="shared" si="17"/>
        <v>0</v>
      </c>
      <c r="O141" s="73">
        <f t="shared" si="17"/>
        <v>0</v>
      </c>
      <c r="P141" s="73">
        <f t="shared" si="17"/>
        <v>0</v>
      </c>
      <c r="Q141" s="76">
        <f t="shared" si="16"/>
        <v>0</v>
      </c>
      <c r="R141" s="67"/>
    </row>
    <row r="142" spans="1:18" ht="24.9" customHeight="1">
      <c r="A142" s="71">
        <v>13</v>
      </c>
      <c r="B142" s="72" t="s">
        <v>99</v>
      </c>
      <c r="C142" s="95">
        <f t="shared" si="17"/>
        <v>2475</v>
      </c>
      <c r="D142" s="73">
        <f t="shared" si="17"/>
        <v>70</v>
      </c>
      <c r="E142" s="73">
        <f t="shared" si="17"/>
        <v>344</v>
      </c>
      <c r="F142" s="73">
        <f t="shared" si="17"/>
        <v>125</v>
      </c>
      <c r="G142" s="73">
        <f t="shared" si="17"/>
        <v>398</v>
      </c>
      <c r="H142" s="73">
        <f t="shared" si="17"/>
        <v>282</v>
      </c>
      <c r="I142" s="73">
        <f t="shared" si="17"/>
        <v>230</v>
      </c>
      <c r="J142" s="73">
        <f t="shared" si="17"/>
        <v>232</v>
      </c>
      <c r="K142" s="73">
        <f t="shared" si="17"/>
        <v>0</v>
      </c>
      <c r="L142" s="73">
        <f t="shared" si="17"/>
        <v>0</v>
      </c>
      <c r="M142" s="73">
        <f t="shared" si="17"/>
        <v>0</v>
      </c>
      <c r="N142" s="73">
        <f t="shared" si="17"/>
        <v>0</v>
      </c>
      <c r="O142" s="73">
        <f t="shared" si="17"/>
        <v>0</v>
      </c>
      <c r="P142" s="73">
        <f t="shared" si="17"/>
        <v>1681</v>
      </c>
      <c r="Q142" s="76">
        <f t="shared" si="16"/>
        <v>67.919191919191917</v>
      </c>
      <c r="R142" s="67"/>
    </row>
    <row r="143" spans="1:18" ht="24.9" customHeight="1">
      <c r="A143" s="71">
        <v>14</v>
      </c>
      <c r="B143" s="72" t="s">
        <v>91</v>
      </c>
      <c r="C143" s="95">
        <f t="shared" si="17"/>
        <v>236</v>
      </c>
      <c r="D143" s="73">
        <f t="shared" si="17"/>
        <v>0</v>
      </c>
      <c r="E143" s="73">
        <f t="shared" si="17"/>
        <v>0</v>
      </c>
      <c r="F143" s="73">
        <f t="shared" si="17"/>
        <v>21</v>
      </c>
      <c r="G143" s="73">
        <f t="shared" si="17"/>
        <v>44</v>
      </c>
      <c r="H143" s="73">
        <f t="shared" si="17"/>
        <v>0</v>
      </c>
      <c r="I143" s="73">
        <f t="shared" si="17"/>
        <v>10</v>
      </c>
      <c r="J143" s="73">
        <f t="shared" si="17"/>
        <v>0</v>
      </c>
      <c r="K143" s="73">
        <f t="shared" si="17"/>
        <v>0</v>
      </c>
      <c r="L143" s="73">
        <f t="shared" si="17"/>
        <v>0</v>
      </c>
      <c r="M143" s="73">
        <f t="shared" si="17"/>
        <v>0</v>
      </c>
      <c r="N143" s="73">
        <f t="shared" si="17"/>
        <v>0</v>
      </c>
      <c r="O143" s="73">
        <f t="shared" si="17"/>
        <v>0</v>
      </c>
      <c r="P143" s="73">
        <f t="shared" si="17"/>
        <v>75</v>
      </c>
      <c r="Q143" s="76">
        <f t="shared" si="16"/>
        <v>31.779661016949152</v>
      </c>
      <c r="R143" s="67"/>
    </row>
    <row r="144" spans="1:18" ht="24.9" customHeight="1">
      <c r="A144" s="71">
        <v>15</v>
      </c>
      <c r="B144" s="72" t="s">
        <v>100</v>
      </c>
      <c r="C144" s="95">
        <f t="shared" si="17"/>
        <v>338</v>
      </c>
      <c r="D144" s="73">
        <f t="shared" si="17"/>
        <v>10</v>
      </c>
      <c r="E144" s="73">
        <f t="shared" si="17"/>
        <v>48</v>
      </c>
      <c r="F144" s="73">
        <f t="shared" si="17"/>
        <v>15</v>
      </c>
      <c r="G144" s="73">
        <f t="shared" si="17"/>
        <v>28</v>
      </c>
      <c r="H144" s="73">
        <f t="shared" si="17"/>
        <v>13</v>
      </c>
      <c r="I144" s="73">
        <f t="shared" si="17"/>
        <v>11</v>
      </c>
      <c r="J144" s="73">
        <f t="shared" si="17"/>
        <v>19</v>
      </c>
      <c r="K144" s="73">
        <f t="shared" si="17"/>
        <v>0</v>
      </c>
      <c r="L144" s="73">
        <f t="shared" si="17"/>
        <v>0</v>
      </c>
      <c r="M144" s="73">
        <f t="shared" si="17"/>
        <v>0</v>
      </c>
      <c r="N144" s="73">
        <f t="shared" si="17"/>
        <v>0</v>
      </c>
      <c r="O144" s="73">
        <f t="shared" si="17"/>
        <v>0</v>
      </c>
      <c r="P144" s="73">
        <f t="shared" si="17"/>
        <v>144</v>
      </c>
      <c r="Q144" s="76">
        <f t="shared" si="16"/>
        <v>42.603550295857993</v>
      </c>
      <c r="R144" s="67"/>
    </row>
    <row r="145" spans="1:18" ht="24.9" customHeight="1">
      <c r="A145" s="71">
        <v>16</v>
      </c>
      <c r="B145" s="72" t="s">
        <v>101</v>
      </c>
      <c r="C145" s="95">
        <f t="shared" si="17"/>
        <v>3149</v>
      </c>
      <c r="D145" s="73">
        <f t="shared" si="17"/>
        <v>167.88</v>
      </c>
      <c r="E145" s="73">
        <f t="shared" si="17"/>
        <v>396</v>
      </c>
      <c r="F145" s="73">
        <f t="shared" si="17"/>
        <v>235</v>
      </c>
      <c r="G145" s="73">
        <f t="shared" si="17"/>
        <v>337</v>
      </c>
      <c r="H145" s="73">
        <f t="shared" si="17"/>
        <v>316</v>
      </c>
      <c r="I145" s="73">
        <f t="shared" si="17"/>
        <v>351</v>
      </c>
      <c r="J145" s="73">
        <f t="shared" si="17"/>
        <v>213.88</v>
      </c>
      <c r="K145" s="73">
        <f t="shared" si="17"/>
        <v>0</v>
      </c>
      <c r="L145" s="73">
        <f t="shared" si="17"/>
        <v>0</v>
      </c>
      <c r="M145" s="73">
        <f t="shared" si="17"/>
        <v>0</v>
      </c>
      <c r="N145" s="73">
        <f t="shared" si="17"/>
        <v>0</v>
      </c>
      <c r="O145" s="73">
        <f t="shared" si="17"/>
        <v>0</v>
      </c>
      <c r="P145" s="73">
        <f t="shared" si="17"/>
        <v>2016.76</v>
      </c>
      <c r="Q145" s="76">
        <f t="shared" si="16"/>
        <v>64.044458558272467</v>
      </c>
      <c r="R145" s="67"/>
    </row>
    <row r="146" spans="1:18" ht="24.9" customHeight="1">
      <c r="A146" s="71">
        <v>17</v>
      </c>
      <c r="B146" s="72" t="s">
        <v>102</v>
      </c>
      <c r="C146" s="95">
        <f t="shared" si="17"/>
        <v>322</v>
      </c>
      <c r="D146" s="73">
        <f t="shared" si="17"/>
        <v>0</v>
      </c>
      <c r="E146" s="73">
        <f t="shared" si="17"/>
        <v>33</v>
      </c>
      <c r="F146" s="73">
        <f t="shared" si="17"/>
        <v>42</v>
      </c>
      <c r="G146" s="73">
        <f t="shared" si="17"/>
        <v>34</v>
      </c>
      <c r="H146" s="73">
        <f t="shared" si="17"/>
        <v>33</v>
      </c>
      <c r="I146" s="73">
        <f t="shared" si="17"/>
        <v>24</v>
      </c>
      <c r="J146" s="73">
        <f t="shared" si="17"/>
        <v>20</v>
      </c>
      <c r="K146" s="73">
        <f t="shared" si="17"/>
        <v>0</v>
      </c>
      <c r="L146" s="73">
        <f t="shared" si="17"/>
        <v>0</v>
      </c>
      <c r="M146" s="73">
        <f t="shared" si="17"/>
        <v>0</v>
      </c>
      <c r="N146" s="73">
        <f t="shared" si="17"/>
        <v>0</v>
      </c>
      <c r="O146" s="73">
        <f t="shared" si="17"/>
        <v>0</v>
      </c>
      <c r="P146" s="73">
        <f t="shared" si="17"/>
        <v>186</v>
      </c>
      <c r="Q146" s="76">
        <f t="shared" si="16"/>
        <v>57.763975155279503</v>
      </c>
      <c r="R146" s="67"/>
    </row>
    <row r="147" spans="1:18" ht="24.9" customHeight="1">
      <c r="A147" s="71">
        <v>18</v>
      </c>
      <c r="B147" s="72" t="s">
        <v>103</v>
      </c>
      <c r="C147" s="95">
        <f t="shared" ref="C147:P148" si="18">C21+C46+C71+C98+C122</f>
        <v>560</v>
      </c>
      <c r="D147" s="73">
        <f t="shared" si="18"/>
        <v>0</v>
      </c>
      <c r="E147" s="73">
        <f t="shared" si="18"/>
        <v>16</v>
      </c>
      <c r="F147" s="73">
        <f t="shared" si="18"/>
        <v>5</v>
      </c>
      <c r="G147" s="73">
        <f t="shared" si="18"/>
        <v>39</v>
      </c>
      <c r="H147" s="73">
        <f t="shared" si="18"/>
        <v>35</v>
      </c>
      <c r="I147" s="73">
        <f t="shared" si="18"/>
        <v>0</v>
      </c>
      <c r="J147" s="73">
        <f t="shared" si="18"/>
        <v>7.5</v>
      </c>
      <c r="K147" s="73">
        <f t="shared" si="18"/>
        <v>0</v>
      </c>
      <c r="L147" s="73">
        <f t="shared" si="18"/>
        <v>0</v>
      </c>
      <c r="M147" s="73">
        <f t="shared" si="18"/>
        <v>0</v>
      </c>
      <c r="N147" s="73">
        <f t="shared" si="18"/>
        <v>0</v>
      </c>
      <c r="O147" s="73">
        <f t="shared" si="18"/>
        <v>0</v>
      </c>
      <c r="P147" s="73">
        <f t="shared" si="18"/>
        <v>102.5</v>
      </c>
      <c r="Q147" s="76">
        <f t="shared" si="16"/>
        <v>18.303571428571427</v>
      </c>
      <c r="R147" s="67"/>
    </row>
    <row r="148" spans="1:18" ht="24.9" customHeight="1">
      <c r="A148" s="71">
        <v>19</v>
      </c>
      <c r="B148" s="72" t="s">
        <v>109</v>
      </c>
      <c r="C148" s="95">
        <f t="shared" si="18"/>
        <v>1411</v>
      </c>
      <c r="D148" s="73">
        <f t="shared" si="18"/>
        <v>100</v>
      </c>
      <c r="E148" s="73">
        <f t="shared" si="18"/>
        <v>121</v>
      </c>
      <c r="F148" s="73">
        <f t="shared" si="18"/>
        <v>81</v>
      </c>
      <c r="G148" s="73">
        <f t="shared" si="18"/>
        <v>149</v>
      </c>
      <c r="H148" s="73">
        <f t="shared" si="18"/>
        <v>151</v>
      </c>
      <c r="I148" s="73">
        <f t="shared" si="18"/>
        <v>121</v>
      </c>
      <c r="J148" s="73">
        <f t="shared" si="18"/>
        <v>45</v>
      </c>
      <c r="K148" s="73">
        <f t="shared" si="18"/>
        <v>0</v>
      </c>
      <c r="L148" s="73">
        <f t="shared" si="18"/>
        <v>0</v>
      </c>
      <c r="M148" s="73">
        <f t="shared" si="18"/>
        <v>0</v>
      </c>
      <c r="N148" s="73">
        <f t="shared" si="18"/>
        <v>0</v>
      </c>
      <c r="O148" s="73">
        <f t="shared" si="18"/>
        <v>0</v>
      </c>
      <c r="P148" s="73">
        <f t="shared" si="18"/>
        <v>768</v>
      </c>
      <c r="Q148" s="76">
        <f t="shared" si="16"/>
        <v>54.429482636428062</v>
      </c>
      <c r="R148" s="67"/>
    </row>
    <row r="149" spans="1:18" ht="24.9" customHeight="1">
      <c r="A149" s="187"/>
      <c r="B149" s="185" t="s">
        <v>97</v>
      </c>
      <c r="C149" s="188">
        <f>SUM(C130:C148)</f>
        <v>171582</v>
      </c>
      <c r="D149" s="188">
        <f t="shared" ref="D149:O149" si="19">SUM(D130:D148)</f>
        <v>9146.0299999999988</v>
      </c>
      <c r="E149" s="188">
        <f t="shared" si="19"/>
        <v>18252.150000000001</v>
      </c>
      <c r="F149" s="188">
        <f t="shared" si="19"/>
        <v>12674.85</v>
      </c>
      <c r="G149" s="188">
        <f t="shared" si="19"/>
        <v>18554.23</v>
      </c>
      <c r="H149" s="188">
        <f t="shared" si="19"/>
        <v>15239.2</v>
      </c>
      <c r="I149" s="188">
        <f t="shared" si="19"/>
        <v>12065.7</v>
      </c>
      <c r="J149" s="188">
        <f t="shared" si="19"/>
        <v>10090.429999999998</v>
      </c>
      <c r="K149" s="188">
        <f t="shared" si="19"/>
        <v>0</v>
      </c>
      <c r="L149" s="188">
        <f t="shared" si="19"/>
        <v>0</v>
      </c>
      <c r="M149" s="188">
        <f t="shared" si="19"/>
        <v>0</v>
      </c>
      <c r="N149" s="188">
        <f t="shared" si="19"/>
        <v>0</v>
      </c>
      <c r="O149" s="188">
        <f t="shared" si="19"/>
        <v>0</v>
      </c>
      <c r="P149" s="73">
        <f t="shared" ref="P149" si="20">P23+P48+P73+P100+P124</f>
        <v>96022.59</v>
      </c>
      <c r="Q149" s="76">
        <f t="shared" si="16"/>
        <v>55.963090533972093</v>
      </c>
      <c r="R149" s="67"/>
    </row>
    <row r="150" spans="1:18" ht="15.6">
      <c r="A150" s="77"/>
      <c r="B150" s="77"/>
      <c r="C150" s="77"/>
      <c r="D150" s="77"/>
      <c r="E150" s="77"/>
      <c r="F150" s="77"/>
      <c r="G150" s="77"/>
      <c r="H150" s="77"/>
      <c r="I150" s="77"/>
      <c r="J150" s="77"/>
      <c r="K150" s="77"/>
      <c r="L150" s="77"/>
      <c r="M150" s="77"/>
      <c r="N150" s="77"/>
      <c r="O150" s="77"/>
      <c r="P150" s="96"/>
      <c r="Q150" s="77"/>
      <c r="R150" s="67"/>
    </row>
    <row r="151" spans="1:18" ht="15.6">
      <c r="A151" s="77"/>
      <c r="B151" s="77"/>
      <c r="C151" s="82"/>
      <c r="D151" s="82"/>
      <c r="E151" s="82"/>
      <c r="F151" s="82"/>
      <c r="G151" s="82"/>
      <c r="H151" s="82"/>
      <c r="I151" s="82"/>
      <c r="J151" s="82"/>
      <c r="K151" s="82"/>
      <c r="L151" s="82"/>
      <c r="M151" s="82"/>
      <c r="N151" s="82"/>
      <c r="O151" s="82"/>
      <c r="P151" s="82"/>
      <c r="Q151" s="82"/>
      <c r="R151" s="67"/>
    </row>
    <row r="152" spans="1:18" ht="15.6">
      <c r="A152" s="279" t="s">
        <v>271</v>
      </c>
      <c r="B152" s="279"/>
      <c r="C152" s="279"/>
      <c r="D152" s="279"/>
      <c r="E152" s="279"/>
      <c r="F152" s="279"/>
      <c r="G152" s="279"/>
      <c r="H152" s="279"/>
      <c r="I152" s="279"/>
      <c r="J152" s="279"/>
      <c r="K152" s="279"/>
      <c r="L152" s="279"/>
      <c r="M152" s="279"/>
      <c r="N152" s="279"/>
      <c r="O152" s="279"/>
      <c r="P152" s="279"/>
      <c r="Q152" s="279"/>
      <c r="R152" s="67"/>
    </row>
    <row r="153" spans="1:18" ht="15.6">
      <c r="A153" s="77"/>
      <c r="B153" s="77"/>
      <c r="C153" s="77"/>
      <c r="D153" s="77"/>
      <c r="E153" s="77"/>
      <c r="F153" s="77"/>
      <c r="G153" s="77"/>
      <c r="H153" s="77"/>
      <c r="I153" s="77"/>
      <c r="J153" s="77"/>
      <c r="K153" s="77"/>
      <c r="L153" s="77"/>
      <c r="M153" s="77"/>
      <c r="N153" s="77"/>
      <c r="O153" s="77"/>
      <c r="P153" s="77"/>
      <c r="Q153" s="77"/>
      <c r="R153" s="67"/>
    </row>
    <row r="154" spans="1:18" ht="15.6">
      <c r="A154" s="280" t="s">
        <v>68</v>
      </c>
      <c r="B154" s="282" t="s">
        <v>110</v>
      </c>
      <c r="C154" s="282" t="s">
        <v>70</v>
      </c>
      <c r="D154" s="285" t="s">
        <v>111</v>
      </c>
      <c r="E154" s="286"/>
      <c r="F154" s="286"/>
      <c r="G154" s="286"/>
      <c r="H154" s="286"/>
      <c r="I154" s="286"/>
      <c r="J154" s="286"/>
      <c r="K154" s="286"/>
      <c r="L154" s="286"/>
      <c r="M154" s="286"/>
      <c r="N154" s="286"/>
      <c r="O154" s="287"/>
      <c r="P154" s="282" t="s">
        <v>112</v>
      </c>
      <c r="Q154" s="282" t="s">
        <v>77</v>
      </c>
      <c r="R154" s="67"/>
    </row>
    <row r="155" spans="1:18" ht="15.6">
      <c r="A155" s="281"/>
      <c r="B155" s="283"/>
      <c r="C155" s="284"/>
      <c r="D155" s="97" t="s">
        <v>49</v>
      </c>
      <c r="E155" s="97" t="s">
        <v>50</v>
      </c>
      <c r="F155" s="97" t="s">
        <v>51</v>
      </c>
      <c r="G155" s="97" t="s">
        <v>52</v>
      </c>
      <c r="H155" s="97" t="s">
        <v>53</v>
      </c>
      <c r="I155" s="97" t="s">
        <v>71</v>
      </c>
      <c r="J155" s="97" t="s">
        <v>72</v>
      </c>
      <c r="K155" s="97" t="s">
        <v>73</v>
      </c>
      <c r="L155" s="97" t="s">
        <v>74</v>
      </c>
      <c r="M155" s="97" t="s">
        <v>58</v>
      </c>
      <c r="N155" s="97" t="s">
        <v>75</v>
      </c>
      <c r="O155" s="97" t="s">
        <v>60</v>
      </c>
      <c r="P155" s="283"/>
      <c r="Q155" s="283"/>
      <c r="R155" s="67"/>
    </row>
    <row r="156" spans="1:18" ht="24.9" customHeight="1">
      <c r="A156" s="98">
        <v>1</v>
      </c>
      <c r="B156" s="99" t="s">
        <v>67</v>
      </c>
      <c r="C156" s="100">
        <f>C23</f>
        <v>65600</v>
      </c>
      <c r="D156" s="101">
        <f>D23</f>
        <v>4248.1499999999996</v>
      </c>
      <c r="E156" s="101">
        <f>E23</f>
        <v>6485.15</v>
      </c>
      <c r="F156" s="101">
        <f t="shared" ref="F156:P156" si="21">F23</f>
        <v>5808.85</v>
      </c>
      <c r="G156" s="101">
        <f t="shared" si="21"/>
        <v>5636.35</v>
      </c>
      <c r="H156" s="101">
        <f t="shared" si="21"/>
        <v>5500.8</v>
      </c>
      <c r="I156" s="101">
        <f t="shared" si="21"/>
        <v>3877.7</v>
      </c>
      <c r="J156" s="101">
        <f t="shared" si="21"/>
        <v>4894.55</v>
      </c>
      <c r="K156" s="101">
        <f t="shared" si="21"/>
        <v>0</v>
      </c>
      <c r="L156" s="101">
        <f t="shared" si="21"/>
        <v>0</v>
      </c>
      <c r="M156" s="101">
        <f t="shared" si="21"/>
        <v>0</v>
      </c>
      <c r="N156" s="101">
        <f t="shared" si="21"/>
        <v>0</v>
      </c>
      <c r="O156" s="101">
        <f t="shared" si="21"/>
        <v>0</v>
      </c>
      <c r="P156" s="101">
        <f t="shared" si="21"/>
        <v>36451.550000000003</v>
      </c>
      <c r="Q156" s="102">
        <f t="shared" ref="Q156:Q161" si="22">P156/C156*100</f>
        <v>55.566387195121955</v>
      </c>
      <c r="R156" s="67"/>
    </row>
    <row r="157" spans="1:18" ht="24.9" customHeight="1">
      <c r="A157" s="103">
        <v>2</v>
      </c>
      <c r="B157" s="104" t="s">
        <v>113</v>
      </c>
      <c r="C157" s="105">
        <f>C48</f>
        <v>25274</v>
      </c>
      <c r="D157" s="106">
        <f>D48</f>
        <v>1042</v>
      </c>
      <c r="E157" s="106">
        <f>E48</f>
        <v>2374</v>
      </c>
      <c r="F157" s="106">
        <f t="shared" ref="F157:P157" si="23">F48</f>
        <v>2732</v>
      </c>
      <c r="G157" s="106">
        <f t="shared" si="23"/>
        <v>1545</v>
      </c>
      <c r="H157" s="106">
        <f t="shared" si="23"/>
        <v>336</v>
      </c>
      <c r="I157" s="106">
        <f t="shared" si="23"/>
        <v>1885</v>
      </c>
      <c r="J157" s="106">
        <f t="shared" si="23"/>
        <v>0</v>
      </c>
      <c r="K157" s="106">
        <f t="shared" si="23"/>
        <v>0</v>
      </c>
      <c r="L157" s="106">
        <f t="shared" si="23"/>
        <v>0</v>
      </c>
      <c r="M157" s="106">
        <f t="shared" si="23"/>
        <v>0</v>
      </c>
      <c r="N157" s="106">
        <f t="shared" si="23"/>
        <v>0</v>
      </c>
      <c r="O157" s="106">
        <f t="shared" si="23"/>
        <v>0</v>
      </c>
      <c r="P157" s="106">
        <f t="shared" si="23"/>
        <v>9914</v>
      </c>
      <c r="Q157" s="102">
        <f t="shared" si="22"/>
        <v>39.226082139748357</v>
      </c>
      <c r="R157" s="67"/>
    </row>
    <row r="158" spans="1:18" ht="24.9" customHeight="1">
      <c r="A158" s="103">
        <v>3</v>
      </c>
      <c r="B158" s="104" t="s">
        <v>105</v>
      </c>
      <c r="C158" s="105">
        <f>C73</f>
        <v>15588</v>
      </c>
      <c r="D158" s="106">
        <f>D73</f>
        <v>462</v>
      </c>
      <c r="E158" s="106">
        <f>E73</f>
        <v>1481</v>
      </c>
      <c r="F158" s="106">
        <f t="shared" ref="F158:P158" si="24">F73</f>
        <v>1272</v>
      </c>
      <c r="G158" s="106">
        <f t="shared" si="24"/>
        <v>1404</v>
      </c>
      <c r="H158" s="106">
        <f t="shared" si="24"/>
        <v>1245</v>
      </c>
      <c r="I158" s="106">
        <f t="shared" si="24"/>
        <v>632</v>
      </c>
      <c r="J158" s="106">
        <f t="shared" si="24"/>
        <v>0</v>
      </c>
      <c r="K158" s="106">
        <f t="shared" si="24"/>
        <v>0</v>
      </c>
      <c r="L158" s="106">
        <f t="shared" si="24"/>
        <v>0</v>
      </c>
      <c r="M158" s="106">
        <f t="shared" si="24"/>
        <v>0</v>
      </c>
      <c r="N158" s="106">
        <f t="shared" si="24"/>
        <v>0</v>
      </c>
      <c r="O158" s="106">
        <f t="shared" si="24"/>
        <v>0</v>
      </c>
      <c r="P158" s="106">
        <f t="shared" si="24"/>
        <v>6496</v>
      </c>
      <c r="Q158" s="102">
        <f t="shared" si="22"/>
        <v>41.673081857839364</v>
      </c>
      <c r="R158" s="67"/>
    </row>
    <row r="159" spans="1:18" ht="24.9" customHeight="1">
      <c r="A159" s="103">
        <v>4</v>
      </c>
      <c r="B159" s="104" t="s">
        <v>106</v>
      </c>
      <c r="C159" s="105">
        <f>C100</f>
        <v>50300</v>
      </c>
      <c r="D159" s="106">
        <f>D100</f>
        <v>2674</v>
      </c>
      <c r="E159" s="106">
        <f>E100</f>
        <v>7104</v>
      </c>
      <c r="F159" s="106">
        <f t="shared" ref="F159:P159" si="25">F100</f>
        <v>2076</v>
      </c>
      <c r="G159" s="106">
        <f t="shared" si="25"/>
        <v>8852</v>
      </c>
      <c r="H159" s="106">
        <f t="shared" si="25"/>
        <v>7262</v>
      </c>
      <c r="I159" s="106">
        <f t="shared" si="25"/>
        <v>5189</v>
      </c>
      <c r="J159" s="106">
        <f t="shared" si="25"/>
        <v>0</v>
      </c>
      <c r="K159" s="106">
        <f t="shared" si="25"/>
        <v>0</v>
      </c>
      <c r="L159" s="106">
        <f t="shared" si="25"/>
        <v>0</v>
      </c>
      <c r="M159" s="106">
        <f t="shared" si="25"/>
        <v>0</v>
      </c>
      <c r="N159" s="106">
        <f t="shared" si="25"/>
        <v>0</v>
      </c>
      <c r="O159" s="106">
        <f t="shared" si="25"/>
        <v>0</v>
      </c>
      <c r="P159" s="106">
        <f t="shared" si="25"/>
        <v>33157</v>
      </c>
      <c r="Q159" s="102">
        <f t="shared" si="22"/>
        <v>65.918489065606366</v>
      </c>
      <c r="R159" s="67"/>
    </row>
    <row r="160" spans="1:18" ht="24.9" customHeight="1">
      <c r="A160" s="98">
        <v>5</v>
      </c>
      <c r="B160" s="99" t="s">
        <v>107</v>
      </c>
      <c r="C160" s="107">
        <f>C124</f>
        <v>14820</v>
      </c>
      <c r="D160" s="108">
        <f>D124</f>
        <v>719.88</v>
      </c>
      <c r="E160" s="108">
        <f>E124</f>
        <v>808</v>
      </c>
      <c r="F160" s="108">
        <f t="shared" ref="F160:P160" si="26">F124</f>
        <v>786</v>
      </c>
      <c r="G160" s="108">
        <f t="shared" si="26"/>
        <v>1116.8800000000001</v>
      </c>
      <c r="H160" s="108">
        <f t="shared" si="26"/>
        <v>895.4</v>
      </c>
      <c r="I160" s="108">
        <f t="shared" si="26"/>
        <v>482</v>
      </c>
      <c r="J160" s="108">
        <f t="shared" si="26"/>
        <v>5195.88</v>
      </c>
      <c r="K160" s="108">
        <f t="shared" si="26"/>
        <v>0</v>
      </c>
      <c r="L160" s="108">
        <f t="shared" si="26"/>
        <v>0</v>
      </c>
      <c r="M160" s="108">
        <f t="shared" si="26"/>
        <v>0</v>
      </c>
      <c r="N160" s="108">
        <f t="shared" si="26"/>
        <v>0</v>
      </c>
      <c r="O160" s="108">
        <f t="shared" si="26"/>
        <v>0</v>
      </c>
      <c r="P160" s="108">
        <f t="shared" si="26"/>
        <v>10004.040000000001</v>
      </c>
      <c r="Q160" s="102">
        <f t="shared" si="22"/>
        <v>67.50364372469636</v>
      </c>
      <c r="R160" s="67"/>
    </row>
    <row r="161" spans="1:18" ht="15.6">
      <c r="A161" s="68"/>
      <c r="B161" s="109"/>
      <c r="C161" s="110">
        <f>SUM(C156:C160)</f>
        <v>171582</v>
      </c>
      <c r="D161" s="110">
        <f>SUM(D156:D160)</f>
        <v>9146.0299999999988</v>
      </c>
      <c r="E161" s="110">
        <f t="shared" ref="E161:P161" si="27">SUM(E156:E160)</f>
        <v>18252.150000000001</v>
      </c>
      <c r="F161" s="110">
        <f t="shared" si="27"/>
        <v>12674.85</v>
      </c>
      <c r="G161" s="110">
        <f t="shared" si="27"/>
        <v>18554.23</v>
      </c>
      <c r="H161" s="110">
        <f t="shared" si="27"/>
        <v>15239.199999999999</v>
      </c>
      <c r="I161" s="110">
        <f t="shared" si="27"/>
        <v>12065.7</v>
      </c>
      <c r="J161" s="110">
        <f t="shared" si="27"/>
        <v>10090.43</v>
      </c>
      <c r="K161" s="110">
        <f t="shared" si="27"/>
        <v>0</v>
      </c>
      <c r="L161" s="110">
        <f t="shared" si="27"/>
        <v>0</v>
      </c>
      <c r="M161" s="110">
        <f t="shared" si="27"/>
        <v>0</v>
      </c>
      <c r="N161" s="110">
        <f t="shared" si="27"/>
        <v>0</v>
      </c>
      <c r="O161" s="110">
        <f t="shared" si="27"/>
        <v>0</v>
      </c>
      <c r="P161" s="110">
        <f t="shared" si="27"/>
        <v>96022.59</v>
      </c>
      <c r="Q161" s="111">
        <f t="shared" si="22"/>
        <v>55.963090533972093</v>
      </c>
      <c r="R161" s="67"/>
    </row>
    <row r="162" spans="1:18" ht="15.6">
      <c r="A162" s="112"/>
      <c r="B162" s="112"/>
      <c r="C162" s="112"/>
      <c r="D162" s="112"/>
      <c r="E162" s="112"/>
      <c r="F162" s="112"/>
      <c r="G162" s="112"/>
      <c r="H162" s="112"/>
      <c r="I162" s="112"/>
      <c r="J162" s="112"/>
      <c r="K162" s="112"/>
      <c r="L162" s="112"/>
      <c r="M162" s="112"/>
      <c r="N162" s="112"/>
      <c r="O162" s="112"/>
      <c r="P162" s="112"/>
      <c r="Q162" s="112"/>
      <c r="R162" s="67"/>
    </row>
  </sheetData>
  <mergeCells count="8">
    <mergeCell ref="A127:Q127"/>
    <mergeCell ref="A152:Q152"/>
    <mergeCell ref="A154:A155"/>
    <mergeCell ref="B154:B155"/>
    <mergeCell ref="C154:C155"/>
    <mergeCell ref="D154:O154"/>
    <mergeCell ref="P154:P155"/>
    <mergeCell ref="Q154:Q155"/>
  </mergeCells>
  <pageMargins left="0.70866141732283472" right="0.70866141732283472" top="0.74803149606299213" bottom="0.74803149606299213" header="0.31496062992125984" footer="0.31496062992125984"/>
  <pageSetup paperSize="5" scale="8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27"/>
  <sheetViews>
    <sheetView tabSelected="1" workbookViewId="0">
      <selection activeCell="A2" sqref="A2"/>
    </sheetView>
  </sheetViews>
  <sheetFormatPr defaultRowHeight="14.4"/>
  <cols>
    <col min="1" max="1" width="10.44140625" customWidth="1"/>
  </cols>
  <sheetData>
    <row r="1" spans="1:13">
      <c r="A1" s="292" t="s">
        <v>376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</row>
    <row r="2" spans="1:13" ht="15" thickBot="1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3" ht="15" customHeight="1">
      <c r="A3" s="288" t="s">
        <v>48</v>
      </c>
      <c r="B3" s="290">
        <v>2017</v>
      </c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1"/>
    </row>
    <row r="4" spans="1:13" ht="33" customHeight="1" thickBot="1">
      <c r="A4" s="289"/>
      <c r="B4" s="9" t="s">
        <v>49</v>
      </c>
      <c r="C4" s="9" t="s">
        <v>50</v>
      </c>
      <c r="D4" s="9" t="s">
        <v>51</v>
      </c>
      <c r="E4" s="9" t="s">
        <v>52</v>
      </c>
      <c r="F4" s="10" t="s">
        <v>53</v>
      </c>
      <c r="G4" s="10" t="s">
        <v>54</v>
      </c>
      <c r="H4" s="11" t="s">
        <v>55</v>
      </c>
      <c r="I4" s="9" t="s">
        <v>56</v>
      </c>
      <c r="J4" s="9" t="s">
        <v>57</v>
      </c>
      <c r="K4" s="10" t="s">
        <v>58</v>
      </c>
      <c r="L4" s="10" t="s">
        <v>59</v>
      </c>
      <c r="M4" s="11" t="s">
        <v>60</v>
      </c>
    </row>
    <row r="5" spans="1:13">
      <c r="A5" s="12" t="s">
        <v>61</v>
      </c>
      <c r="B5" s="13">
        <v>0.53</v>
      </c>
      <c r="C5" s="29" t="s">
        <v>169</v>
      </c>
      <c r="D5" s="13">
        <v>0.02</v>
      </c>
      <c r="E5" s="13">
        <v>-0.3</v>
      </c>
      <c r="F5" s="232">
        <v>-0.09</v>
      </c>
      <c r="G5" s="15">
        <v>0.32</v>
      </c>
      <c r="H5" s="16">
        <v>0.48</v>
      </c>
      <c r="I5" s="13"/>
      <c r="J5" s="13"/>
      <c r="K5" s="14"/>
      <c r="L5" s="17"/>
      <c r="M5" s="16"/>
    </row>
    <row r="6" spans="1:13">
      <c r="A6" s="18" t="s">
        <v>62</v>
      </c>
      <c r="B6" s="19">
        <v>5.39</v>
      </c>
      <c r="C6" s="19">
        <v>4.45</v>
      </c>
      <c r="D6" s="19">
        <v>3.82</v>
      </c>
      <c r="E6" s="19">
        <v>4.5599999999999996</v>
      </c>
      <c r="F6" s="232">
        <v>4.8499999999999996</v>
      </c>
      <c r="G6" s="21">
        <v>5</v>
      </c>
      <c r="H6" s="22">
        <v>3.93</v>
      </c>
      <c r="I6" s="19"/>
      <c r="J6" s="19"/>
      <c r="K6" s="20"/>
      <c r="L6" s="20"/>
      <c r="M6" s="22"/>
    </row>
    <row r="7" spans="1:13" ht="15" thickBot="1">
      <c r="A7" s="23" t="s">
        <v>63</v>
      </c>
      <c r="B7" s="24">
        <v>0.53</v>
      </c>
      <c r="C7" s="24">
        <v>0.36</v>
      </c>
      <c r="D7" s="24">
        <v>0.37</v>
      </c>
      <c r="E7" s="24">
        <v>7.0000000000000007E-2</v>
      </c>
      <c r="F7" s="239">
        <v>-0.02</v>
      </c>
      <c r="G7" s="26">
        <v>0.3</v>
      </c>
      <c r="H7" s="27">
        <v>0.79</v>
      </c>
      <c r="I7" s="24"/>
      <c r="J7" s="24"/>
      <c r="K7" s="25"/>
      <c r="L7" s="28"/>
      <c r="M7" s="27"/>
    </row>
    <row r="8" spans="1:13" ht="15" thickBo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ht="15" customHeight="1">
      <c r="A9" s="288" t="s">
        <v>64</v>
      </c>
      <c r="B9" s="290">
        <v>2017</v>
      </c>
      <c r="C9" s="290"/>
      <c r="D9" s="290"/>
      <c r="E9" s="290"/>
      <c r="F9" s="290"/>
      <c r="G9" s="290"/>
      <c r="H9" s="290"/>
      <c r="I9" s="290"/>
      <c r="J9" s="290"/>
      <c r="K9" s="290"/>
      <c r="L9" s="290"/>
      <c r="M9" s="291"/>
    </row>
    <row r="10" spans="1:13" ht="27.75" customHeight="1" thickBot="1">
      <c r="A10" s="289"/>
      <c r="B10" s="9" t="s">
        <v>49</v>
      </c>
      <c r="C10" s="9" t="s">
        <v>50</v>
      </c>
      <c r="D10" s="9" t="s">
        <v>51</v>
      </c>
      <c r="E10" s="9" t="s">
        <v>52</v>
      </c>
      <c r="F10" s="9" t="s">
        <v>53</v>
      </c>
      <c r="G10" s="10" t="s">
        <v>54</v>
      </c>
      <c r="H10" s="11" t="s">
        <v>55</v>
      </c>
      <c r="I10" s="9" t="s">
        <v>56</v>
      </c>
      <c r="J10" s="9" t="s">
        <v>57</v>
      </c>
      <c r="K10" s="10" t="s">
        <v>58</v>
      </c>
      <c r="L10" s="10" t="s">
        <v>59</v>
      </c>
      <c r="M10" s="11" t="s">
        <v>60</v>
      </c>
    </row>
    <row r="11" spans="1:13">
      <c r="A11" s="12" t="s">
        <v>61</v>
      </c>
      <c r="B11" s="13">
        <v>0.56999999999999995</v>
      </c>
      <c r="C11" s="13">
        <v>-0.13</v>
      </c>
      <c r="D11" s="13">
        <v>-0.01</v>
      </c>
      <c r="E11" s="29">
        <v>-0.31</v>
      </c>
      <c r="F11" s="13">
        <v>-0.04</v>
      </c>
      <c r="G11" s="30">
        <v>0.34</v>
      </c>
      <c r="H11" s="16">
        <v>0.54</v>
      </c>
      <c r="I11" s="13"/>
      <c r="J11" s="13"/>
      <c r="K11" s="14"/>
      <c r="L11" s="17"/>
      <c r="M11" s="16"/>
    </row>
    <row r="12" spans="1:13">
      <c r="A12" s="18" t="s">
        <v>62</v>
      </c>
      <c r="B12" s="19">
        <v>5.6</v>
      </c>
      <c r="C12" s="19">
        <v>4.5599999999999996</v>
      </c>
      <c r="D12" s="19">
        <v>3.98</v>
      </c>
      <c r="E12" s="19">
        <v>4.62</v>
      </c>
      <c r="F12" s="19">
        <v>4.96</v>
      </c>
      <c r="G12" s="19">
        <v>5.2</v>
      </c>
      <c r="H12" s="22">
        <v>4.18</v>
      </c>
      <c r="I12" s="19"/>
      <c r="J12" s="19"/>
      <c r="K12" s="20"/>
      <c r="L12" s="20"/>
      <c r="M12" s="22"/>
    </row>
    <row r="13" spans="1:13" ht="15" thickBot="1">
      <c r="A13" s="23" t="s">
        <v>63</v>
      </c>
      <c r="B13" s="24">
        <v>0.56999999999999995</v>
      </c>
      <c r="C13" s="24">
        <v>0.43</v>
      </c>
      <c r="D13" s="24">
        <v>0.42</v>
      </c>
      <c r="E13" s="24">
        <v>0.1</v>
      </c>
      <c r="F13" s="24">
        <v>0.06</v>
      </c>
      <c r="G13" s="28">
        <v>0.4</v>
      </c>
      <c r="H13" s="27">
        <v>0.94</v>
      </c>
      <c r="I13" s="24"/>
      <c r="J13" s="24"/>
      <c r="K13" s="25"/>
      <c r="L13" s="28"/>
      <c r="M13" s="27"/>
    </row>
    <row r="14" spans="1:13" ht="15" thickBo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 ht="15" customHeight="1">
      <c r="A15" s="288" t="s">
        <v>65</v>
      </c>
      <c r="B15" s="290">
        <v>2017</v>
      </c>
      <c r="C15" s="290"/>
      <c r="D15" s="290"/>
      <c r="E15" s="290"/>
      <c r="F15" s="290"/>
      <c r="G15" s="290"/>
      <c r="H15" s="290"/>
      <c r="I15" s="290"/>
      <c r="J15" s="290"/>
      <c r="K15" s="290"/>
      <c r="L15" s="290"/>
      <c r="M15" s="291"/>
    </row>
    <row r="16" spans="1:13" ht="32.25" customHeight="1" thickBot="1">
      <c r="A16" s="289"/>
      <c r="B16" s="9" t="s">
        <v>49</v>
      </c>
      <c r="C16" s="9" t="s">
        <v>50</v>
      </c>
      <c r="D16" s="9" t="s">
        <v>51</v>
      </c>
      <c r="E16" s="9" t="s">
        <v>52</v>
      </c>
      <c r="F16" s="9" t="s">
        <v>53</v>
      </c>
      <c r="G16" s="10" t="s">
        <v>54</v>
      </c>
      <c r="H16" s="11" t="s">
        <v>55</v>
      </c>
      <c r="I16" s="9" t="s">
        <v>56</v>
      </c>
      <c r="J16" s="9" t="s">
        <v>57</v>
      </c>
      <c r="K16" s="10" t="s">
        <v>58</v>
      </c>
      <c r="L16" s="10" t="s">
        <v>59</v>
      </c>
      <c r="M16" s="11" t="s">
        <v>60</v>
      </c>
    </row>
    <row r="17" spans="1:13">
      <c r="A17" s="12" t="s">
        <v>61</v>
      </c>
      <c r="B17" s="13">
        <v>0.22</v>
      </c>
      <c r="C17" s="13">
        <v>-0.45</v>
      </c>
      <c r="D17" s="13">
        <v>0.25</v>
      </c>
      <c r="E17" s="29">
        <v>0.18</v>
      </c>
      <c r="F17" s="13">
        <v>-0.44</v>
      </c>
      <c r="G17" s="17">
        <v>0.2</v>
      </c>
      <c r="H17" s="16">
        <v>0.09</v>
      </c>
      <c r="I17" s="13"/>
      <c r="J17" s="13"/>
      <c r="K17" s="14"/>
      <c r="L17" s="17"/>
      <c r="M17" s="31"/>
    </row>
    <row r="18" spans="1:13">
      <c r="A18" s="18" t="s">
        <v>62</v>
      </c>
      <c r="B18" s="19">
        <v>3.85</v>
      </c>
      <c r="C18" s="19">
        <v>3.6</v>
      </c>
      <c r="D18" s="19">
        <v>2.65</v>
      </c>
      <c r="E18" s="19">
        <v>4.12</v>
      </c>
      <c r="F18" s="19">
        <v>4.01</v>
      </c>
      <c r="G18" s="19">
        <v>3.46</v>
      </c>
      <c r="H18" s="22">
        <v>2.06</v>
      </c>
      <c r="I18" s="19"/>
      <c r="J18" s="19"/>
      <c r="K18" s="20"/>
      <c r="L18" s="32"/>
      <c r="M18" s="22"/>
    </row>
    <row r="19" spans="1:13" ht="15" thickBot="1">
      <c r="A19" s="23" t="s">
        <v>63</v>
      </c>
      <c r="B19" s="24">
        <v>0.22</v>
      </c>
      <c r="C19" s="24">
        <v>-0.23</v>
      </c>
      <c r="D19" s="24">
        <v>0.02</v>
      </c>
      <c r="E19" s="24">
        <v>-0.17</v>
      </c>
      <c r="F19" s="24">
        <v>-0.61</v>
      </c>
      <c r="G19" s="28">
        <v>-0.41</v>
      </c>
      <c r="H19" s="27">
        <v>-0.32</v>
      </c>
      <c r="I19" s="24"/>
      <c r="J19" s="24"/>
      <c r="K19" s="25"/>
      <c r="L19" s="28"/>
      <c r="M19" s="27"/>
    </row>
    <row r="20" spans="1:13" ht="15" thickBo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 ht="15" customHeight="1">
      <c r="A21" s="288" t="s">
        <v>66</v>
      </c>
      <c r="B21" s="290">
        <v>2017</v>
      </c>
      <c r="C21" s="290"/>
      <c r="D21" s="290"/>
      <c r="E21" s="290"/>
      <c r="F21" s="290"/>
      <c r="G21" s="290"/>
      <c r="H21" s="290"/>
      <c r="I21" s="290"/>
      <c r="J21" s="290"/>
      <c r="K21" s="290"/>
      <c r="L21" s="290"/>
      <c r="M21" s="291"/>
    </row>
    <row r="22" spans="1:13" ht="15" thickBot="1">
      <c r="A22" s="289"/>
      <c r="B22" s="9" t="s">
        <v>49</v>
      </c>
      <c r="C22" s="9" t="s">
        <v>50</v>
      </c>
      <c r="D22" s="9" t="s">
        <v>51</v>
      </c>
      <c r="E22" s="9" t="s">
        <v>52</v>
      </c>
      <c r="F22" s="9" t="s">
        <v>53</v>
      </c>
      <c r="G22" s="10" t="s">
        <v>54</v>
      </c>
      <c r="H22" s="11" t="s">
        <v>55</v>
      </c>
      <c r="I22" s="9" t="s">
        <v>56</v>
      </c>
      <c r="J22" s="9" t="s">
        <v>57</v>
      </c>
      <c r="K22" s="10" t="s">
        <v>58</v>
      </c>
      <c r="L22" s="10" t="s">
        <v>59</v>
      </c>
      <c r="M22" s="11" t="s">
        <v>60</v>
      </c>
    </row>
    <row r="23" spans="1:13">
      <c r="A23" s="12" t="s">
        <v>61</v>
      </c>
      <c r="B23" s="13">
        <v>0.97</v>
      </c>
      <c r="C23" s="13">
        <v>0.23</v>
      </c>
      <c r="D23" s="13">
        <v>-0.02</v>
      </c>
      <c r="E23" s="29">
        <v>0.09</v>
      </c>
      <c r="F23" s="13">
        <v>0.39</v>
      </c>
      <c r="G23" s="15">
        <v>0.69</v>
      </c>
      <c r="H23" s="16">
        <v>0.22</v>
      </c>
      <c r="I23" s="13"/>
      <c r="J23" s="13"/>
      <c r="K23" s="14"/>
      <c r="L23" s="17"/>
      <c r="M23" s="33"/>
    </row>
    <row r="24" spans="1:13">
      <c r="A24" s="18" t="s">
        <v>62</v>
      </c>
      <c r="B24" s="19">
        <v>3.49</v>
      </c>
      <c r="C24" s="19">
        <v>3.83</v>
      </c>
      <c r="D24" s="19">
        <v>3.61</v>
      </c>
      <c r="E24" s="19">
        <v>4.17</v>
      </c>
      <c r="F24" s="19">
        <v>4.33</v>
      </c>
      <c r="G24" s="21">
        <v>4.37</v>
      </c>
      <c r="H24" s="22">
        <v>3.88</v>
      </c>
      <c r="I24" s="19"/>
      <c r="J24" s="19"/>
      <c r="K24" s="20"/>
      <c r="L24" s="20"/>
      <c r="M24" s="22"/>
    </row>
    <row r="25" spans="1:13" ht="15" thickBot="1">
      <c r="A25" s="23" t="s">
        <v>63</v>
      </c>
      <c r="B25" s="24">
        <v>0.97</v>
      </c>
      <c r="C25" s="24">
        <v>1.21</v>
      </c>
      <c r="D25" s="24">
        <v>1.19</v>
      </c>
      <c r="E25" s="24">
        <v>1.28</v>
      </c>
      <c r="F25" s="24">
        <v>1.67</v>
      </c>
      <c r="G25" s="34">
        <v>2.38</v>
      </c>
      <c r="H25" s="27">
        <v>2.6</v>
      </c>
      <c r="I25" s="24"/>
      <c r="J25" s="24"/>
      <c r="K25" s="25"/>
      <c r="L25" s="28"/>
      <c r="M25" s="27"/>
    </row>
    <row r="26" spans="1:1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>
      <c r="A27" s="8"/>
      <c r="B27" s="8"/>
      <c r="C27" s="8"/>
      <c r="D27" s="8"/>
      <c r="E27" s="8"/>
      <c r="F27" s="8" t="s">
        <v>338</v>
      </c>
      <c r="G27" s="8"/>
      <c r="H27" s="8"/>
      <c r="I27" s="8"/>
      <c r="J27" s="8"/>
      <c r="K27" s="8"/>
      <c r="L27" s="8"/>
      <c r="M27" s="8"/>
    </row>
  </sheetData>
  <mergeCells count="9">
    <mergeCell ref="A21:A22"/>
    <mergeCell ref="B21:M21"/>
    <mergeCell ref="A1:M1"/>
    <mergeCell ref="A3:A4"/>
    <mergeCell ref="B3:M3"/>
    <mergeCell ref="A9:A10"/>
    <mergeCell ref="B9:M9"/>
    <mergeCell ref="A15:A16"/>
    <mergeCell ref="B15:M15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N86"/>
  <sheetViews>
    <sheetView topLeftCell="A7" workbookViewId="0">
      <selection activeCell="AA26" sqref="AA26"/>
    </sheetView>
  </sheetViews>
  <sheetFormatPr defaultRowHeight="14.4"/>
  <cols>
    <col min="1" max="1" width="4" customWidth="1"/>
    <col min="2" max="2" width="27.44140625" customWidth="1"/>
    <col min="3" max="3" width="15.44140625" hidden="1" customWidth="1"/>
    <col min="4" max="4" width="9.44140625" customWidth="1"/>
    <col min="5" max="5" width="9.109375" hidden="1" customWidth="1"/>
    <col min="6" max="6" width="6.5546875" customWidth="1"/>
    <col min="7" max="7" width="9.109375" hidden="1" customWidth="1"/>
    <col min="8" max="8" width="7.109375" customWidth="1"/>
    <col min="9" max="9" width="9.109375" hidden="1" customWidth="1"/>
    <col min="10" max="10" width="4.88671875" customWidth="1"/>
    <col min="11" max="11" width="9.109375" hidden="1" customWidth="1"/>
    <col min="12" max="12" width="9.109375" customWidth="1"/>
    <col min="13" max="13" width="11.6640625" customWidth="1"/>
    <col min="14" max="14" width="7.88671875" customWidth="1"/>
    <col min="15" max="15" width="9.109375" hidden="1" customWidth="1"/>
    <col min="16" max="16" width="4.88671875" customWidth="1"/>
    <col min="17" max="17" width="2.88671875" customWidth="1"/>
    <col min="18" max="18" width="5.5546875" customWidth="1"/>
    <col min="19" max="19" width="4.6640625" customWidth="1"/>
    <col min="20" max="20" width="9.109375" hidden="1" customWidth="1"/>
    <col min="22" max="22" width="12.44140625" customWidth="1"/>
    <col min="23" max="23" width="6.44140625" customWidth="1"/>
    <col min="24" max="24" width="9.109375" hidden="1" customWidth="1"/>
    <col min="25" max="25" width="7" customWidth="1"/>
    <col min="26" max="26" width="9.109375" hidden="1" customWidth="1"/>
    <col min="27" max="27" width="5.6640625" customWidth="1"/>
    <col min="28" max="28" width="9.109375" hidden="1" customWidth="1"/>
    <col min="29" max="29" width="5.109375" customWidth="1"/>
    <col min="30" max="30" width="9.109375" hidden="1" customWidth="1"/>
    <col min="31" max="31" width="29.88671875" customWidth="1"/>
    <col min="32" max="32" width="7.109375" customWidth="1"/>
    <col min="33" max="33" width="9.109375" hidden="1" customWidth="1"/>
    <col min="34" max="34" width="6.88671875" customWidth="1"/>
    <col min="35" max="35" width="9.109375" hidden="1" customWidth="1"/>
    <col min="36" max="36" width="6" customWidth="1"/>
    <col min="37" max="37" width="9.109375" hidden="1" customWidth="1"/>
  </cols>
  <sheetData>
    <row r="1" spans="1:37" ht="25.8">
      <c r="A1" s="303" t="s">
        <v>262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  <c r="U1" s="303"/>
      <c r="V1" s="303"/>
      <c r="W1" s="303"/>
      <c r="X1" s="303"/>
      <c r="Y1" s="303"/>
      <c r="Z1" s="303"/>
      <c r="AA1" s="303"/>
      <c r="AB1" s="303"/>
      <c r="AC1" s="303"/>
      <c r="AD1" s="303"/>
      <c r="AE1" s="303"/>
      <c r="AF1" s="303"/>
      <c r="AG1" s="303"/>
      <c r="AH1" s="303"/>
      <c r="AI1" s="303"/>
      <c r="AJ1" s="303"/>
    </row>
    <row r="2" spans="1:37" ht="15" thickBot="1"/>
    <row r="3" spans="1:37" ht="15" thickTop="1">
      <c r="A3" s="300" t="s">
        <v>201</v>
      </c>
      <c r="B3" s="301"/>
      <c r="C3" s="301"/>
      <c r="D3" s="301"/>
      <c r="E3" s="301"/>
      <c r="F3" s="301"/>
      <c r="G3" s="301"/>
      <c r="H3" s="301"/>
      <c r="I3" s="301"/>
      <c r="J3" s="301" t="s">
        <v>202</v>
      </c>
      <c r="K3" s="301"/>
      <c r="L3" s="301"/>
      <c r="M3" s="301"/>
      <c r="N3" s="301"/>
      <c r="O3" s="301"/>
      <c r="P3" s="301"/>
      <c r="Q3" s="301"/>
      <c r="R3" s="301"/>
      <c r="S3" s="312" t="s">
        <v>203</v>
      </c>
      <c r="T3" s="313"/>
      <c r="U3" s="313"/>
      <c r="V3" s="313"/>
      <c r="W3" s="313"/>
      <c r="X3" s="313"/>
      <c r="Y3" s="313"/>
      <c r="Z3" s="313"/>
      <c r="AA3" s="313"/>
      <c r="AB3" s="313"/>
      <c r="AC3" s="313" t="s">
        <v>204</v>
      </c>
      <c r="AD3" s="313"/>
      <c r="AE3" s="313"/>
      <c r="AF3" s="313"/>
      <c r="AG3" s="313"/>
      <c r="AH3" s="313"/>
      <c r="AI3" s="313"/>
      <c r="AJ3" s="313"/>
      <c r="AK3" s="313"/>
    </row>
    <row r="4" spans="1:37" ht="30.75" customHeight="1">
      <c r="A4" s="181" t="s">
        <v>205</v>
      </c>
      <c r="B4" s="302" t="s">
        <v>206</v>
      </c>
      <c r="C4" s="302"/>
      <c r="D4" s="302" t="s">
        <v>260</v>
      </c>
      <c r="E4" s="302"/>
      <c r="F4" s="302" t="s">
        <v>261</v>
      </c>
      <c r="G4" s="302"/>
      <c r="H4" s="302" t="s">
        <v>207</v>
      </c>
      <c r="I4" s="302"/>
      <c r="J4" s="302" t="s">
        <v>205</v>
      </c>
      <c r="K4" s="302"/>
      <c r="L4" s="302" t="s">
        <v>206</v>
      </c>
      <c r="M4" s="302"/>
      <c r="N4" s="302" t="s">
        <v>260</v>
      </c>
      <c r="O4" s="302"/>
      <c r="P4" s="302" t="s">
        <v>261</v>
      </c>
      <c r="Q4" s="302"/>
      <c r="R4" s="158" t="s">
        <v>207</v>
      </c>
      <c r="S4" s="314" t="s">
        <v>205</v>
      </c>
      <c r="T4" s="302"/>
      <c r="U4" s="302" t="s">
        <v>206</v>
      </c>
      <c r="V4" s="302"/>
      <c r="W4" s="302" t="s">
        <v>260</v>
      </c>
      <c r="X4" s="302"/>
      <c r="Y4" s="302" t="s">
        <v>261</v>
      </c>
      <c r="Z4" s="302"/>
      <c r="AA4" s="302" t="s">
        <v>207</v>
      </c>
      <c r="AB4" s="302"/>
      <c r="AC4" s="302" t="s">
        <v>205</v>
      </c>
      <c r="AD4" s="302"/>
      <c r="AE4" s="224" t="s">
        <v>206</v>
      </c>
      <c r="AF4" s="302" t="s">
        <v>260</v>
      </c>
      <c r="AG4" s="302"/>
      <c r="AH4" s="302" t="s">
        <v>261</v>
      </c>
      <c r="AI4" s="302"/>
      <c r="AJ4" s="302" t="s">
        <v>207</v>
      </c>
      <c r="AK4" s="302"/>
    </row>
    <row r="5" spans="1:37">
      <c r="A5" s="182">
        <v>1</v>
      </c>
      <c r="B5" s="174" t="s">
        <v>265</v>
      </c>
      <c r="C5" s="174" t="s">
        <v>265</v>
      </c>
      <c r="D5" s="175">
        <v>11.99</v>
      </c>
      <c r="E5" s="175">
        <v>11.99</v>
      </c>
      <c r="F5" s="175">
        <v>0.21</v>
      </c>
      <c r="G5" s="175">
        <v>0.21</v>
      </c>
      <c r="H5" s="176" t="s">
        <v>218</v>
      </c>
      <c r="I5" s="176" t="s">
        <v>218</v>
      </c>
      <c r="J5" s="304">
        <v>1</v>
      </c>
      <c r="K5" s="304"/>
      <c r="L5" s="310" t="s">
        <v>212</v>
      </c>
      <c r="M5" s="310"/>
      <c r="N5" s="177">
        <v>6</v>
      </c>
      <c r="O5" s="177">
        <v>6</v>
      </c>
      <c r="P5" s="311">
        <v>0.17</v>
      </c>
      <c r="Q5" s="311"/>
      <c r="R5" s="184" t="s">
        <v>213</v>
      </c>
      <c r="S5" s="161">
        <v>1</v>
      </c>
      <c r="T5" s="164">
        <v>1</v>
      </c>
      <c r="U5" s="307" t="s">
        <v>335</v>
      </c>
      <c r="V5" s="308"/>
      <c r="W5" s="307">
        <v>6.23</v>
      </c>
      <c r="X5" s="308"/>
      <c r="Y5" s="305">
        <v>0.06</v>
      </c>
      <c r="Z5" s="305"/>
      <c r="AA5" s="304" t="s">
        <v>209</v>
      </c>
      <c r="AB5" s="304"/>
      <c r="AC5" s="304">
        <v>1</v>
      </c>
      <c r="AD5" s="304"/>
      <c r="AE5" s="223" t="s">
        <v>212</v>
      </c>
      <c r="AF5" s="305">
        <v>8.64</v>
      </c>
      <c r="AG5" s="305"/>
      <c r="AH5" s="305">
        <v>0.26</v>
      </c>
      <c r="AI5" s="305"/>
      <c r="AJ5" s="304" t="s">
        <v>213</v>
      </c>
      <c r="AK5" s="304"/>
    </row>
    <row r="6" spans="1:37">
      <c r="A6" s="182">
        <v>2</v>
      </c>
      <c r="B6" s="174" t="s">
        <v>266</v>
      </c>
      <c r="C6" s="174" t="s">
        <v>266</v>
      </c>
      <c r="D6" s="175">
        <v>108.96</v>
      </c>
      <c r="E6" s="175">
        <v>108.96</v>
      </c>
      <c r="F6" s="175">
        <v>0.11</v>
      </c>
      <c r="G6" s="175">
        <v>0.11</v>
      </c>
      <c r="H6" s="176" t="s">
        <v>213</v>
      </c>
      <c r="I6" s="176" t="s">
        <v>213</v>
      </c>
      <c r="J6" s="304">
        <v>2</v>
      </c>
      <c r="K6" s="304"/>
      <c r="L6" s="310" t="s">
        <v>265</v>
      </c>
      <c r="M6" s="310"/>
      <c r="N6" s="177">
        <v>2.57</v>
      </c>
      <c r="O6" s="177">
        <v>2.57</v>
      </c>
      <c r="P6" s="311">
        <v>0.05</v>
      </c>
      <c r="Q6" s="311"/>
      <c r="R6" s="184" t="s">
        <v>218</v>
      </c>
      <c r="S6" s="161">
        <v>2</v>
      </c>
      <c r="T6" s="164">
        <v>2</v>
      </c>
      <c r="U6" s="307" t="s">
        <v>336</v>
      </c>
      <c r="V6" s="308"/>
      <c r="W6" s="307">
        <v>1.88</v>
      </c>
      <c r="X6" s="308"/>
      <c r="Y6" s="305">
        <v>0.06</v>
      </c>
      <c r="Z6" s="305"/>
      <c r="AA6" s="304" t="s">
        <v>213</v>
      </c>
      <c r="AB6" s="304"/>
      <c r="AC6" s="304">
        <v>2</v>
      </c>
      <c r="AD6" s="304"/>
      <c r="AE6" s="223" t="s">
        <v>233</v>
      </c>
      <c r="AF6" s="305">
        <v>31.39</v>
      </c>
      <c r="AG6" s="305"/>
      <c r="AH6" s="305">
        <v>0.05</v>
      </c>
      <c r="AI6" s="305"/>
      <c r="AJ6" s="304" t="s">
        <v>209</v>
      </c>
      <c r="AK6" s="304"/>
    </row>
    <row r="7" spans="1:37">
      <c r="A7" s="182">
        <v>3</v>
      </c>
      <c r="B7" s="174" t="s">
        <v>212</v>
      </c>
      <c r="C7" s="174" t="s">
        <v>212</v>
      </c>
      <c r="D7" s="175">
        <v>4.05</v>
      </c>
      <c r="E7" s="175">
        <v>4.05</v>
      </c>
      <c r="F7" s="175">
        <v>0.11</v>
      </c>
      <c r="G7" s="175">
        <v>0.11</v>
      </c>
      <c r="H7" s="176" t="s">
        <v>213</v>
      </c>
      <c r="I7" s="176" t="s">
        <v>213</v>
      </c>
      <c r="J7" s="304">
        <v>3</v>
      </c>
      <c r="K7" s="304"/>
      <c r="L7" s="310" t="s">
        <v>222</v>
      </c>
      <c r="M7" s="310"/>
      <c r="N7" s="177">
        <v>1.2</v>
      </c>
      <c r="O7" s="177">
        <v>1.2</v>
      </c>
      <c r="P7" s="311">
        <v>0.04</v>
      </c>
      <c r="Q7" s="311"/>
      <c r="R7" s="184" t="s">
        <v>218</v>
      </c>
      <c r="S7" s="161">
        <v>3</v>
      </c>
      <c r="T7" s="164">
        <v>3</v>
      </c>
      <c r="U7" s="307" t="s">
        <v>239</v>
      </c>
      <c r="V7" s="308"/>
      <c r="W7" s="307">
        <v>6.93</v>
      </c>
      <c r="X7" s="308"/>
      <c r="Y7" s="305">
        <v>0.04</v>
      </c>
      <c r="Z7" s="305"/>
      <c r="AA7" s="304" t="s">
        <v>209</v>
      </c>
      <c r="AB7" s="304"/>
      <c r="AC7" s="304">
        <v>3</v>
      </c>
      <c r="AD7" s="304"/>
      <c r="AE7" s="223" t="s">
        <v>223</v>
      </c>
      <c r="AF7" s="305">
        <v>3.08</v>
      </c>
      <c r="AG7" s="305"/>
      <c r="AH7" s="305">
        <v>0.04</v>
      </c>
      <c r="AI7" s="305"/>
      <c r="AJ7" s="304" t="s">
        <v>337</v>
      </c>
      <c r="AK7" s="304"/>
    </row>
    <row r="8" spans="1:37">
      <c r="A8" s="182">
        <v>4</v>
      </c>
      <c r="B8" s="174" t="s">
        <v>215</v>
      </c>
      <c r="C8" s="174" t="s">
        <v>215</v>
      </c>
      <c r="D8" s="175">
        <v>2.41</v>
      </c>
      <c r="E8" s="175">
        <v>2.41</v>
      </c>
      <c r="F8" s="175">
        <v>0.09</v>
      </c>
      <c r="G8" s="175">
        <v>0.09</v>
      </c>
      <c r="H8" s="176" t="s">
        <v>213</v>
      </c>
      <c r="I8" s="176" t="s">
        <v>213</v>
      </c>
      <c r="J8" s="304">
        <v>4</v>
      </c>
      <c r="K8" s="304"/>
      <c r="L8" s="310" t="s">
        <v>239</v>
      </c>
      <c r="M8" s="310"/>
      <c r="N8" s="177">
        <v>5.67</v>
      </c>
      <c r="O8" s="177">
        <v>5.67</v>
      </c>
      <c r="P8" s="311">
        <v>0.03</v>
      </c>
      <c r="Q8" s="311"/>
      <c r="R8" s="184" t="s">
        <v>209</v>
      </c>
      <c r="S8" s="161">
        <v>4</v>
      </c>
      <c r="T8" s="164">
        <v>4</v>
      </c>
      <c r="U8" s="307" t="s">
        <v>208</v>
      </c>
      <c r="V8" s="308"/>
      <c r="W8" s="307">
        <v>3.5</v>
      </c>
      <c r="X8" s="308"/>
      <c r="Y8" s="305">
        <v>0.04</v>
      </c>
      <c r="Z8" s="305"/>
      <c r="AA8" s="304" t="s">
        <v>209</v>
      </c>
      <c r="AB8" s="304"/>
      <c r="AC8" s="304">
        <v>4</v>
      </c>
      <c r="AD8" s="304"/>
      <c r="AE8" s="223" t="s">
        <v>239</v>
      </c>
      <c r="AF8" s="305">
        <v>4.3</v>
      </c>
      <c r="AG8" s="305"/>
      <c r="AH8" s="305">
        <v>0.03</v>
      </c>
      <c r="AI8" s="305"/>
      <c r="AJ8" s="304" t="s">
        <v>209</v>
      </c>
      <c r="AK8" s="304"/>
    </row>
    <row r="9" spans="1:37">
      <c r="A9" s="182">
        <v>5</v>
      </c>
      <c r="B9" s="174" t="s">
        <v>267</v>
      </c>
      <c r="C9" s="174" t="s">
        <v>267</v>
      </c>
      <c r="D9" s="175">
        <v>9.36</v>
      </c>
      <c r="E9" s="175">
        <v>9.36</v>
      </c>
      <c r="F9" s="175">
        <v>7.0000000000000007E-2</v>
      </c>
      <c r="G9" s="175">
        <v>7.0000000000000007E-2</v>
      </c>
      <c r="H9" s="176" t="s">
        <v>218</v>
      </c>
      <c r="I9" s="176" t="s">
        <v>218</v>
      </c>
      <c r="J9" s="304">
        <v>5</v>
      </c>
      <c r="K9" s="304"/>
      <c r="L9" s="310" t="s">
        <v>246</v>
      </c>
      <c r="M9" s="310"/>
      <c r="N9" s="177">
        <v>2.61</v>
      </c>
      <c r="O9" s="177">
        <v>2.61</v>
      </c>
      <c r="P9" s="311">
        <v>0.03</v>
      </c>
      <c r="Q9" s="311"/>
      <c r="R9" s="184" t="s">
        <v>209</v>
      </c>
      <c r="S9" s="161">
        <v>5</v>
      </c>
      <c r="T9" s="164">
        <v>5</v>
      </c>
      <c r="U9" s="307" t="s">
        <v>216</v>
      </c>
      <c r="V9" s="308"/>
      <c r="W9" s="307">
        <v>3.48</v>
      </c>
      <c r="X9" s="308"/>
      <c r="Y9" s="305">
        <v>0.03</v>
      </c>
      <c r="Z9" s="305"/>
      <c r="AA9" s="304" t="s">
        <v>209</v>
      </c>
      <c r="AB9" s="304"/>
      <c r="AC9" s="304">
        <v>5</v>
      </c>
      <c r="AD9" s="304"/>
      <c r="AE9" s="223" t="s">
        <v>214</v>
      </c>
      <c r="AF9" s="305">
        <v>2.38</v>
      </c>
      <c r="AG9" s="305"/>
      <c r="AH9" s="305">
        <v>0.03</v>
      </c>
      <c r="AI9" s="305"/>
      <c r="AJ9" s="304" t="s">
        <v>213</v>
      </c>
      <c r="AK9" s="304"/>
    </row>
    <row r="10" spans="1:37">
      <c r="A10" s="182">
        <v>6</v>
      </c>
      <c r="B10" s="174" t="s">
        <v>216</v>
      </c>
      <c r="C10" s="174" t="s">
        <v>216</v>
      </c>
      <c r="D10" s="175">
        <v>6.8</v>
      </c>
      <c r="E10" s="175">
        <v>6.8</v>
      </c>
      <c r="F10" s="175">
        <v>7.0000000000000007E-2</v>
      </c>
      <c r="G10" s="175">
        <v>7.0000000000000007E-2</v>
      </c>
      <c r="H10" s="176" t="s">
        <v>209</v>
      </c>
      <c r="I10" s="176" t="s">
        <v>209</v>
      </c>
      <c r="J10" s="304">
        <v>6</v>
      </c>
      <c r="K10" s="304"/>
      <c r="L10" s="310" t="s">
        <v>223</v>
      </c>
      <c r="M10" s="310"/>
      <c r="N10" s="177">
        <v>2.13</v>
      </c>
      <c r="O10" s="177">
        <v>2.13</v>
      </c>
      <c r="P10" s="311">
        <v>0.03</v>
      </c>
      <c r="Q10" s="311"/>
      <c r="R10" s="184" t="s">
        <v>218</v>
      </c>
      <c r="S10" s="161">
        <v>6</v>
      </c>
      <c r="T10" s="164">
        <v>6</v>
      </c>
      <c r="U10" s="307" t="s">
        <v>223</v>
      </c>
      <c r="V10" s="308"/>
      <c r="W10" s="307">
        <v>2.25</v>
      </c>
      <c r="X10" s="308"/>
      <c r="Y10" s="305">
        <v>0.03</v>
      </c>
      <c r="Z10" s="305"/>
      <c r="AA10" s="304" t="s">
        <v>337</v>
      </c>
      <c r="AB10" s="304"/>
      <c r="AC10" s="304">
        <v>6</v>
      </c>
      <c r="AD10" s="304"/>
      <c r="AE10" s="223" t="s">
        <v>265</v>
      </c>
      <c r="AF10" s="305">
        <v>1.06</v>
      </c>
      <c r="AG10" s="305"/>
      <c r="AH10" s="305">
        <v>0.02</v>
      </c>
      <c r="AI10" s="305"/>
      <c r="AJ10" s="304" t="s">
        <v>337</v>
      </c>
      <c r="AK10" s="304"/>
    </row>
    <row r="11" spans="1:37">
      <c r="A11" s="182">
        <v>7</v>
      </c>
      <c r="B11" s="174" t="s">
        <v>224</v>
      </c>
      <c r="C11" s="174" t="s">
        <v>224</v>
      </c>
      <c r="D11" s="175">
        <v>3.57</v>
      </c>
      <c r="E11" s="175">
        <v>3.57</v>
      </c>
      <c r="F11" s="175">
        <v>7.0000000000000007E-2</v>
      </c>
      <c r="G11" s="175">
        <v>7.0000000000000007E-2</v>
      </c>
      <c r="H11" s="176" t="s">
        <v>213</v>
      </c>
      <c r="I11" s="176" t="s">
        <v>213</v>
      </c>
      <c r="J11" s="304">
        <v>7</v>
      </c>
      <c r="K11" s="304"/>
      <c r="L11" s="310" t="s">
        <v>208</v>
      </c>
      <c r="M11" s="310"/>
      <c r="N11" s="177">
        <v>1.63</v>
      </c>
      <c r="O11" s="177">
        <v>1.63</v>
      </c>
      <c r="P11" s="311">
        <v>0.02</v>
      </c>
      <c r="Q11" s="311"/>
      <c r="R11" s="184" t="s">
        <v>209</v>
      </c>
      <c r="S11" s="161">
        <v>7</v>
      </c>
      <c r="T11" s="164">
        <v>7</v>
      </c>
      <c r="U11" s="307" t="s">
        <v>333</v>
      </c>
      <c r="V11" s="308"/>
      <c r="W11" s="307">
        <v>5.9</v>
      </c>
      <c r="X11" s="308"/>
      <c r="Y11" s="305">
        <v>0.02</v>
      </c>
      <c r="Z11" s="305"/>
      <c r="AA11" s="304" t="s">
        <v>209</v>
      </c>
      <c r="AB11" s="304"/>
      <c r="AC11" s="304">
        <v>7</v>
      </c>
      <c r="AD11" s="304"/>
      <c r="AE11" s="223" t="s">
        <v>333</v>
      </c>
      <c r="AF11" s="305">
        <v>2.56</v>
      </c>
      <c r="AG11" s="305"/>
      <c r="AH11" s="305">
        <v>0.01</v>
      </c>
      <c r="AI11" s="305"/>
      <c r="AJ11" s="304" t="s">
        <v>209</v>
      </c>
      <c r="AK11" s="304"/>
    </row>
    <row r="12" spans="1:37">
      <c r="A12" s="182">
        <v>8</v>
      </c>
      <c r="B12" s="174" t="s">
        <v>231</v>
      </c>
      <c r="C12" s="174" t="s">
        <v>231</v>
      </c>
      <c r="D12" s="175">
        <v>2.91</v>
      </c>
      <c r="E12" s="175">
        <v>2.91</v>
      </c>
      <c r="F12" s="175">
        <v>0.06</v>
      </c>
      <c r="G12" s="175">
        <v>0.06</v>
      </c>
      <c r="H12" s="176" t="s">
        <v>218</v>
      </c>
      <c r="I12" s="176" t="s">
        <v>218</v>
      </c>
      <c r="J12" s="304">
        <v>8</v>
      </c>
      <c r="K12" s="304"/>
      <c r="L12" s="310" t="s">
        <v>270</v>
      </c>
      <c r="M12" s="310"/>
      <c r="N12" s="177">
        <v>3.48</v>
      </c>
      <c r="O12" s="177">
        <v>3.48</v>
      </c>
      <c r="P12" s="311">
        <v>0.01</v>
      </c>
      <c r="Q12" s="311"/>
      <c r="R12" s="184" t="s">
        <v>209</v>
      </c>
      <c r="S12" s="161">
        <v>8</v>
      </c>
      <c r="T12" s="164">
        <v>8</v>
      </c>
      <c r="U12" s="307" t="s">
        <v>334</v>
      </c>
      <c r="V12" s="308"/>
      <c r="W12" s="307">
        <v>3.44</v>
      </c>
      <c r="X12" s="308"/>
      <c r="Y12" s="305">
        <v>0.02</v>
      </c>
      <c r="Z12" s="305"/>
      <c r="AA12" s="304" t="s">
        <v>209</v>
      </c>
      <c r="AB12" s="304"/>
      <c r="AC12" s="304">
        <v>8</v>
      </c>
      <c r="AD12" s="304"/>
      <c r="AE12" s="223" t="s">
        <v>253</v>
      </c>
      <c r="AF12" s="305">
        <v>6.29</v>
      </c>
      <c r="AG12" s="305"/>
      <c r="AH12" s="305">
        <v>0.01</v>
      </c>
      <c r="AI12" s="305"/>
      <c r="AJ12" s="304" t="s">
        <v>209</v>
      </c>
      <c r="AK12" s="304"/>
    </row>
    <row r="13" spans="1:37">
      <c r="A13" s="182">
        <v>9</v>
      </c>
      <c r="B13" s="174" t="s">
        <v>268</v>
      </c>
      <c r="C13" s="174" t="s">
        <v>268</v>
      </c>
      <c r="D13" s="175">
        <v>3.31</v>
      </c>
      <c r="E13" s="175">
        <v>3.31</v>
      </c>
      <c r="F13" s="175">
        <v>0.04</v>
      </c>
      <c r="G13" s="175">
        <v>0.04</v>
      </c>
      <c r="H13" s="176" t="s">
        <v>218</v>
      </c>
      <c r="I13" s="176" t="s">
        <v>218</v>
      </c>
      <c r="J13" s="304">
        <v>9</v>
      </c>
      <c r="K13" s="304"/>
      <c r="L13" s="310" t="s">
        <v>215</v>
      </c>
      <c r="M13" s="310"/>
      <c r="N13" s="177">
        <v>0.26</v>
      </c>
      <c r="O13" s="177">
        <v>0.26</v>
      </c>
      <c r="P13" s="311">
        <v>0.01</v>
      </c>
      <c r="Q13" s="311"/>
      <c r="R13" s="184" t="s">
        <v>213</v>
      </c>
      <c r="S13" s="161">
        <v>9</v>
      </c>
      <c r="T13" s="164">
        <v>9</v>
      </c>
      <c r="U13" s="307" t="s">
        <v>238</v>
      </c>
      <c r="V13" s="308"/>
      <c r="W13" s="307">
        <v>2.0099999999999998</v>
      </c>
      <c r="X13" s="308"/>
      <c r="Y13" s="305">
        <v>0.02</v>
      </c>
      <c r="Z13" s="305"/>
      <c r="AA13" s="304" t="s">
        <v>209</v>
      </c>
      <c r="AB13" s="304"/>
      <c r="AC13" s="304">
        <v>9</v>
      </c>
      <c r="AD13" s="304"/>
      <c r="AE13" s="223" t="s">
        <v>215</v>
      </c>
      <c r="AF13" s="305">
        <v>0.24</v>
      </c>
      <c r="AG13" s="305"/>
      <c r="AH13" s="305">
        <v>0.01</v>
      </c>
      <c r="AI13" s="305"/>
      <c r="AJ13" s="304" t="s">
        <v>213</v>
      </c>
      <c r="AK13" s="304"/>
    </row>
    <row r="14" spans="1:37" ht="15" thickBot="1">
      <c r="A14" s="183">
        <v>10</v>
      </c>
      <c r="B14" s="178" t="s">
        <v>269</v>
      </c>
      <c r="C14" s="178" t="s">
        <v>269</v>
      </c>
      <c r="D14" s="179">
        <v>12.95</v>
      </c>
      <c r="E14" s="179">
        <v>12.95</v>
      </c>
      <c r="F14" s="179">
        <v>0.04</v>
      </c>
      <c r="G14" s="179">
        <v>0.04</v>
      </c>
      <c r="H14" s="180" t="s">
        <v>218</v>
      </c>
      <c r="I14" s="180" t="s">
        <v>218</v>
      </c>
      <c r="J14" s="240">
        <v>10</v>
      </c>
      <c r="K14" s="240"/>
      <c r="L14" s="309" t="s">
        <v>226</v>
      </c>
      <c r="M14" s="309"/>
      <c r="N14" s="241">
        <v>0.91</v>
      </c>
      <c r="O14" s="241">
        <v>0.91</v>
      </c>
      <c r="P14" s="306">
        <v>0.01</v>
      </c>
      <c r="Q14" s="306"/>
      <c r="R14" s="242" t="s">
        <v>213</v>
      </c>
      <c r="S14" s="161">
        <v>10</v>
      </c>
      <c r="T14" s="164">
        <v>10</v>
      </c>
      <c r="U14" s="307" t="s">
        <v>210</v>
      </c>
      <c r="V14" s="308"/>
      <c r="W14" s="307">
        <v>0.27</v>
      </c>
      <c r="X14" s="308"/>
      <c r="Y14" s="305">
        <v>0.01</v>
      </c>
      <c r="Z14" s="305"/>
      <c r="AA14" s="304" t="s">
        <v>209</v>
      </c>
      <c r="AB14" s="304"/>
      <c r="AC14" s="305">
        <v>10</v>
      </c>
      <c r="AD14" s="305"/>
      <c r="AE14" s="223" t="s">
        <v>340</v>
      </c>
      <c r="AF14" s="305">
        <v>0.81</v>
      </c>
      <c r="AG14" s="305"/>
      <c r="AH14" s="305">
        <v>0.01</v>
      </c>
      <c r="AI14" s="305"/>
      <c r="AJ14" s="304" t="s">
        <v>209</v>
      </c>
      <c r="AK14" s="304"/>
    </row>
    <row r="15" spans="1:37">
      <c r="A15" s="300" t="s">
        <v>175</v>
      </c>
      <c r="B15" s="301"/>
      <c r="C15" s="301"/>
      <c r="D15" s="301"/>
      <c r="E15" s="301"/>
      <c r="F15" s="301"/>
      <c r="G15" s="301"/>
      <c r="H15" s="301"/>
      <c r="I15" s="301"/>
      <c r="J15" s="297" t="s">
        <v>176</v>
      </c>
      <c r="K15" s="298"/>
      <c r="L15" s="298"/>
      <c r="M15" s="298"/>
      <c r="N15" s="298"/>
      <c r="O15" s="298"/>
      <c r="P15" s="298"/>
      <c r="Q15" s="298"/>
      <c r="R15" s="299"/>
      <c r="S15" s="328" t="s">
        <v>177</v>
      </c>
      <c r="T15" s="329"/>
      <c r="U15" s="329"/>
      <c r="V15" s="329"/>
      <c r="W15" s="329"/>
      <c r="X15" s="329"/>
      <c r="Y15" s="329"/>
      <c r="Z15" s="329"/>
      <c r="AA15" s="329"/>
      <c r="AB15" s="256"/>
      <c r="AC15" s="257"/>
    </row>
    <row r="16" spans="1:37" ht="30" customHeight="1">
      <c r="A16" s="181" t="s">
        <v>205</v>
      </c>
      <c r="B16" s="302" t="s">
        <v>206</v>
      </c>
      <c r="C16" s="302"/>
      <c r="D16" s="302" t="s">
        <v>260</v>
      </c>
      <c r="E16" s="302"/>
      <c r="F16" s="302" t="s">
        <v>261</v>
      </c>
      <c r="G16" s="302"/>
      <c r="H16" s="302" t="s">
        <v>207</v>
      </c>
      <c r="I16" s="302"/>
      <c r="J16" s="3" t="s">
        <v>205</v>
      </c>
      <c r="K16" s="3"/>
      <c r="L16" s="262" t="s">
        <v>206</v>
      </c>
      <c r="M16" s="263"/>
      <c r="N16" s="243" t="s">
        <v>349</v>
      </c>
      <c r="O16" s="3"/>
      <c r="P16" s="276" t="s">
        <v>261</v>
      </c>
      <c r="Q16" s="278"/>
      <c r="R16" s="3" t="s">
        <v>207</v>
      </c>
      <c r="S16" s="3" t="s">
        <v>205</v>
      </c>
      <c r="T16" s="3"/>
      <c r="U16" s="262" t="s">
        <v>206</v>
      </c>
      <c r="V16" s="263"/>
      <c r="W16" s="243" t="s">
        <v>349</v>
      </c>
      <c r="X16" s="3"/>
      <c r="Y16" s="276" t="s">
        <v>261</v>
      </c>
      <c r="Z16" s="278"/>
      <c r="AA16" s="3" t="s">
        <v>207</v>
      </c>
      <c r="AB16" s="1"/>
      <c r="AC16" s="1"/>
    </row>
    <row r="17" spans="1:29" ht="15" thickBot="1">
      <c r="A17" s="233">
        <v>1</v>
      </c>
      <c r="B17" s="234" t="s">
        <v>212</v>
      </c>
      <c r="C17" s="235">
        <v>2.2200000000000002</v>
      </c>
      <c r="D17" s="235">
        <v>2.2200000000000002</v>
      </c>
      <c r="E17" s="236" t="s">
        <v>213</v>
      </c>
      <c r="F17" s="235">
        <v>7.0000000000000007E-2</v>
      </c>
      <c r="G17" s="175"/>
      <c r="H17" s="176" t="s">
        <v>213</v>
      </c>
      <c r="I17" s="176" t="s">
        <v>218</v>
      </c>
      <c r="J17" s="237">
        <v>1</v>
      </c>
      <c r="K17" s="1"/>
      <c r="L17" s="293" t="s">
        <v>212</v>
      </c>
      <c r="M17" s="294"/>
      <c r="N17" s="1">
        <v>7.13</v>
      </c>
      <c r="O17" s="1"/>
      <c r="P17" s="295">
        <v>1.24</v>
      </c>
      <c r="Q17" s="296"/>
      <c r="R17" s="1" t="s">
        <v>213</v>
      </c>
      <c r="S17" s="255">
        <v>1</v>
      </c>
      <c r="T17" s="1"/>
      <c r="U17" s="293" t="s">
        <v>214</v>
      </c>
      <c r="V17" s="294"/>
      <c r="W17" s="1">
        <v>41.09</v>
      </c>
      <c r="X17" s="1"/>
      <c r="Y17" s="1">
        <v>0.51</v>
      </c>
      <c r="Z17" s="1"/>
      <c r="AA17" s="1" t="s">
        <v>213</v>
      </c>
      <c r="AB17" s="1"/>
      <c r="AC17" s="1"/>
    </row>
    <row r="18" spans="1:29" ht="15" thickBot="1">
      <c r="A18" s="233">
        <v>2</v>
      </c>
      <c r="B18" s="234" t="s">
        <v>239</v>
      </c>
      <c r="C18" s="235">
        <v>9.19</v>
      </c>
      <c r="D18" s="235">
        <v>9.19</v>
      </c>
      <c r="E18" s="236" t="s">
        <v>209</v>
      </c>
      <c r="F18" s="235">
        <v>0.06</v>
      </c>
      <c r="G18" s="175"/>
      <c r="H18" s="176" t="s">
        <v>209</v>
      </c>
      <c r="I18" s="176" t="s">
        <v>213</v>
      </c>
      <c r="J18" s="237">
        <v>2</v>
      </c>
      <c r="K18" s="1"/>
      <c r="L18" s="293" t="s">
        <v>214</v>
      </c>
      <c r="M18" s="294"/>
      <c r="N18" s="1">
        <v>6.91</v>
      </c>
      <c r="O18" s="1"/>
      <c r="P18" s="295">
        <v>0.08</v>
      </c>
      <c r="Q18" s="296"/>
      <c r="R18" s="1" t="s">
        <v>213</v>
      </c>
      <c r="S18" s="255">
        <v>2</v>
      </c>
      <c r="T18" s="1"/>
      <c r="U18" s="293" t="s">
        <v>371</v>
      </c>
      <c r="V18" s="294"/>
      <c r="W18" s="1">
        <v>30.54</v>
      </c>
      <c r="X18" s="1"/>
      <c r="Y18" s="1">
        <v>0.13</v>
      </c>
      <c r="Z18" s="1"/>
      <c r="AA18" s="1" t="s">
        <v>218</v>
      </c>
      <c r="AB18" s="1"/>
      <c r="AC18" s="1"/>
    </row>
    <row r="19" spans="1:29" ht="15" thickBot="1">
      <c r="A19" s="233">
        <v>3</v>
      </c>
      <c r="B19" s="234" t="s">
        <v>214</v>
      </c>
      <c r="C19" s="235">
        <v>4.8</v>
      </c>
      <c r="D19" s="235">
        <v>4.8</v>
      </c>
      <c r="E19" s="236" t="s">
        <v>213</v>
      </c>
      <c r="F19" s="235">
        <v>0.05</v>
      </c>
      <c r="G19" s="175"/>
      <c r="H19" s="176" t="s">
        <v>213</v>
      </c>
      <c r="I19" s="176" t="s">
        <v>213</v>
      </c>
      <c r="J19" s="237">
        <v>3</v>
      </c>
      <c r="K19" s="1"/>
      <c r="L19" s="293" t="s">
        <v>216</v>
      </c>
      <c r="M19" s="294"/>
      <c r="N19" s="1">
        <v>6.37</v>
      </c>
      <c r="O19" s="1"/>
      <c r="P19" s="295">
        <v>0.06</v>
      </c>
      <c r="Q19" s="296"/>
      <c r="R19" s="1" t="s">
        <v>209</v>
      </c>
      <c r="S19" s="255">
        <v>3</v>
      </c>
      <c r="T19" s="1"/>
      <c r="U19" s="293" t="s">
        <v>208</v>
      </c>
      <c r="V19" s="294"/>
      <c r="W19" s="1">
        <v>5.66</v>
      </c>
      <c r="X19" s="1"/>
      <c r="Y19" s="1">
        <v>0.06</v>
      </c>
      <c r="Z19" s="1"/>
      <c r="AA19" s="1" t="s">
        <v>209</v>
      </c>
      <c r="AB19" s="1"/>
      <c r="AC19" s="1"/>
    </row>
    <row r="20" spans="1:29" ht="15" thickBot="1">
      <c r="A20" s="233">
        <v>4</v>
      </c>
      <c r="B20" s="234" t="s">
        <v>229</v>
      </c>
      <c r="C20" s="235">
        <v>13.12</v>
      </c>
      <c r="D20" s="235">
        <v>13.12</v>
      </c>
      <c r="E20" s="236" t="s">
        <v>209</v>
      </c>
      <c r="F20" s="235">
        <v>0.02</v>
      </c>
      <c r="G20" s="175"/>
      <c r="H20" s="176" t="s">
        <v>209</v>
      </c>
      <c r="I20" s="176" t="s">
        <v>213</v>
      </c>
      <c r="J20" s="237">
        <v>4</v>
      </c>
      <c r="K20" s="1"/>
      <c r="L20" s="293" t="s">
        <v>350</v>
      </c>
      <c r="M20" s="294"/>
      <c r="N20" s="1">
        <v>8.11</v>
      </c>
      <c r="O20" s="1"/>
      <c r="P20" s="295">
        <v>0.03</v>
      </c>
      <c r="Q20" s="296"/>
      <c r="R20" s="1" t="s">
        <v>213</v>
      </c>
      <c r="S20" s="255">
        <v>4</v>
      </c>
      <c r="T20" s="1"/>
      <c r="U20" s="293" t="s">
        <v>372</v>
      </c>
      <c r="V20" s="294"/>
      <c r="W20" s="1">
        <v>16.670000000000002</v>
      </c>
      <c r="X20" s="1"/>
      <c r="Y20" s="1">
        <v>0.04</v>
      </c>
      <c r="Z20" s="1"/>
      <c r="AA20" s="1" t="s">
        <v>218</v>
      </c>
      <c r="AB20" s="1"/>
      <c r="AC20" s="1"/>
    </row>
    <row r="21" spans="1:29" ht="15" thickBot="1">
      <c r="A21" s="233">
        <v>5</v>
      </c>
      <c r="B21" s="234" t="s">
        <v>346</v>
      </c>
      <c r="C21" s="235">
        <v>5.22</v>
      </c>
      <c r="D21" s="235">
        <v>5.22</v>
      </c>
      <c r="E21" s="236" t="s">
        <v>209</v>
      </c>
      <c r="F21" s="235">
        <v>0.01</v>
      </c>
      <c r="G21" s="175"/>
      <c r="H21" s="176" t="s">
        <v>209</v>
      </c>
      <c r="I21" s="176" t="s">
        <v>218</v>
      </c>
      <c r="J21" s="237">
        <v>5</v>
      </c>
      <c r="K21" s="1"/>
      <c r="L21" s="293" t="s">
        <v>240</v>
      </c>
      <c r="M21" s="294"/>
      <c r="N21" s="1">
        <v>16.22</v>
      </c>
      <c r="O21" s="1"/>
      <c r="P21" s="295">
        <v>0.03</v>
      </c>
      <c r="Q21" s="296"/>
      <c r="R21" s="1" t="s">
        <v>209</v>
      </c>
      <c r="S21" s="255">
        <v>5</v>
      </c>
      <c r="T21" s="1"/>
      <c r="U21" s="293" t="s">
        <v>231</v>
      </c>
      <c r="V21" s="294"/>
      <c r="W21" s="1">
        <v>1.31</v>
      </c>
      <c r="X21" s="1"/>
      <c r="Y21" s="1">
        <v>0.03</v>
      </c>
      <c r="Z21" s="1"/>
      <c r="AA21" s="1" t="s">
        <v>218</v>
      </c>
      <c r="AB21" s="1"/>
      <c r="AC21" s="1"/>
    </row>
    <row r="22" spans="1:29" ht="15" thickBot="1">
      <c r="A22" s="233">
        <v>6</v>
      </c>
      <c r="B22" s="234" t="s">
        <v>347</v>
      </c>
      <c r="C22" s="235">
        <v>8.7799999999999994</v>
      </c>
      <c r="D22" s="235">
        <v>8.7799999999999994</v>
      </c>
      <c r="E22" s="236" t="s">
        <v>218</v>
      </c>
      <c r="F22" s="235">
        <v>0.01</v>
      </c>
      <c r="G22" s="175"/>
      <c r="H22" s="176" t="s">
        <v>337</v>
      </c>
      <c r="I22" s="176" t="s">
        <v>209</v>
      </c>
      <c r="J22" s="237">
        <v>6</v>
      </c>
      <c r="K22" s="1"/>
      <c r="L22" s="293" t="s">
        <v>233</v>
      </c>
      <c r="M22" s="294"/>
      <c r="N22" s="1">
        <v>9.26</v>
      </c>
      <c r="O22" s="1"/>
      <c r="P22" s="295">
        <v>0.02</v>
      </c>
      <c r="Q22" s="296"/>
      <c r="R22" s="1" t="s">
        <v>209</v>
      </c>
      <c r="S22" s="255">
        <v>6</v>
      </c>
      <c r="T22" s="1"/>
      <c r="U22" s="293" t="s">
        <v>373</v>
      </c>
      <c r="V22" s="294"/>
      <c r="W22" s="1">
        <v>1.08</v>
      </c>
      <c r="X22" s="1"/>
      <c r="Y22" s="1">
        <v>0.02</v>
      </c>
      <c r="Z22" s="1"/>
      <c r="AA22" s="1" t="s">
        <v>218</v>
      </c>
      <c r="AB22" s="1"/>
      <c r="AC22" s="1"/>
    </row>
    <row r="23" spans="1:29" ht="15" thickBot="1">
      <c r="A23" s="233">
        <v>7</v>
      </c>
      <c r="B23" s="234" t="s">
        <v>258</v>
      </c>
      <c r="C23" s="235">
        <v>3.31</v>
      </c>
      <c r="D23" s="235">
        <v>3.31</v>
      </c>
      <c r="E23" s="236" t="s">
        <v>209</v>
      </c>
      <c r="F23" s="235">
        <v>0.01</v>
      </c>
      <c r="G23" s="175"/>
      <c r="H23" s="176" t="s">
        <v>209</v>
      </c>
      <c r="I23" s="176" t="s">
        <v>213</v>
      </c>
      <c r="J23" s="237">
        <v>7</v>
      </c>
      <c r="K23" s="1"/>
      <c r="L23" s="293" t="s">
        <v>244</v>
      </c>
      <c r="M23" s="294"/>
      <c r="N23" s="1">
        <v>8.9499999999999993</v>
      </c>
      <c r="O23" s="1"/>
      <c r="P23" s="295">
        <v>0.02</v>
      </c>
      <c r="Q23" s="296"/>
      <c r="R23" s="1" t="s">
        <v>209</v>
      </c>
      <c r="S23" s="255">
        <v>7</v>
      </c>
      <c r="T23" s="1"/>
      <c r="U23" s="293" t="s">
        <v>374</v>
      </c>
      <c r="V23" s="294"/>
      <c r="W23" s="1">
        <v>4.93</v>
      </c>
      <c r="X23" s="1"/>
      <c r="Y23" s="1">
        <v>0.02</v>
      </c>
      <c r="Z23" s="1"/>
      <c r="AA23" s="1" t="s">
        <v>218</v>
      </c>
      <c r="AB23" s="1"/>
      <c r="AC23" s="1"/>
    </row>
    <row r="24" spans="1:29" ht="15" thickBot="1">
      <c r="A24" s="233">
        <v>8</v>
      </c>
      <c r="B24" s="234" t="s">
        <v>215</v>
      </c>
      <c r="C24" s="235">
        <v>0.26</v>
      </c>
      <c r="D24" s="235">
        <v>0.26</v>
      </c>
      <c r="E24" s="236" t="s">
        <v>213</v>
      </c>
      <c r="F24" s="235">
        <v>0.01</v>
      </c>
      <c r="G24" s="175"/>
      <c r="H24" s="176" t="s">
        <v>213</v>
      </c>
      <c r="I24" s="176" t="s">
        <v>218</v>
      </c>
      <c r="J24" s="237">
        <v>8</v>
      </c>
      <c r="K24" s="1"/>
      <c r="L24" s="293" t="s">
        <v>219</v>
      </c>
      <c r="M24" s="294"/>
      <c r="N24" s="1">
        <v>0.81</v>
      </c>
      <c r="O24" s="1"/>
      <c r="P24" s="295">
        <v>0.02</v>
      </c>
      <c r="Q24" s="296"/>
      <c r="R24" s="1" t="s">
        <v>213</v>
      </c>
      <c r="S24" s="255">
        <v>8</v>
      </c>
      <c r="T24" s="1"/>
      <c r="U24" s="293" t="s">
        <v>253</v>
      </c>
      <c r="V24" s="294"/>
      <c r="W24" s="1">
        <v>10.81</v>
      </c>
      <c r="X24" s="1"/>
      <c r="Y24" s="1">
        <v>0.02</v>
      </c>
      <c r="Z24" s="1"/>
      <c r="AA24" s="1" t="s">
        <v>209</v>
      </c>
      <c r="AB24" s="1"/>
      <c r="AC24" s="1"/>
    </row>
    <row r="25" spans="1:29" ht="15" thickBot="1">
      <c r="A25" s="233">
        <v>9</v>
      </c>
      <c r="B25" s="234" t="s">
        <v>217</v>
      </c>
      <c r="C25" s="235">
        <v>0.75</v>
      </c>
      <c r="D25" s="235">
        <v>0.75</v>
      </c>
      <c r="E25" s="236" t="s">
        <v>218</v>
      </c>
      <c r="F25" s="235">
        <v>0.01</v>
      </c>
      <c r="G25" s="175"/>
      <c r="H25" s="176" t="s">
        <v>337</v>
      </c>
      <c r="I25" s="176" t="s">
        <v>218</v>
      </c>
      <c r="J25" s="237">
        <v>9</v>
      </c>
      <c r="K25" s="1"/>
      <c r="L25" s="293" t="s">
        <v>223</v>
      </c>
      <c r="M25" s="294"/>
      <c r="N25" s="1">
        <v>1.37</v>
      </c>
      <c r="O25" s="1"/>
      <c r="P25" s="295">
        <v>0.02</v>
      </c>
      <c r="Q25" s="296"/>
      <c r="R25" s="1" t="s">
        <v>218</v>
      </c>
      <c r="S25" s="255">
        <v>9</v>
      </c>
      <c r="T25" s="1"/>
      <c r="U25" s="293" t="s">
        <v>375</v>
      </c>
      <c r="V25" s="294"/>
      <c r="W25" s="1">
        <v>2.0299999999999998</v>
      </c>
      <c r="X25" s="1"/>
      <c r="Y25" s="1">
        <v>0.02</v>
      </c>
      <c r="Z25" s="1"/>
      <c r="AA25" s="1" t="s">
        <v>218</v>
      </c>
      <c r="AB25" s="1"/>
      <c r="AC25" s="1"/>
    </row>
    <row r="26" spans="1:29" ht="15" thickBot="1">
      <c r="A26" s="233">
        <v>10</v>
      </c>
      <c r="B26" s="234" t="s">
        <v>348</v>
      </c>
      <c r="C26" s="235">
        <v>2.5099999999999998</v>
      </c>
      <c r="D26" s="235">
        <v>2.5099999999999998</v>
      </c>
      <c r="E26" s="236" t="s">
        <v>218</v>
      </c>
      <c r="F26" s="235">
        <v>0.01</v>
      </c>
      <c r="G26" s="179"/>
      <c r="H26" s="180" t="s">
        <v>337</v>
      </c>
      <c r="I26" s="180" t="s">
        <v>218</v>
      </c>
      <c r="J26" s="237">
        <v>10</v>
      </c>
      <c r="K26" s="1"/>
      <c r="L26" s="293" t="s">
        <v>351</v>
      </c>
      <c r="M26" s="294"/>
      <c r="N26" s="1">
        <v>7.24</v>
      </c>
      <c r="O26" s="1"/>
      <c r="P26" s="295">
        <v>0.02</v>
      </c>
      <c r="Q26" s="296"/>
      <c r="R26" s="1" t="s">
        <v>218</v>
      </c>
      <c r="S26" s="255">
        <v>10</v>
      </c>
      <c r="T26" s="1"/>
      <c r="U26" s="293" t="s">
        <v>225</v>
      </c>
      <c r="V26" s="294"/>
      <c r="W26" s="1">
        <v>23.85</v>
      </c>
      <c r="X26" s="1"/>
      <c r="Y26" s="1">
        <v>0.02</v>
      </c>
      <c r="Z26" s="1"/>
      <c r="AA26" s="1" t="s">
        <v>209</v>
      </c>
      <c r="AB26" s="1"/>
      <c r="AC26" s="1"/>
    </row>
    <row r="27" spans="1:29">
      <c r="N27" s="244"/>
    </row>
    <row r="43" spans="1:37" ht="25.8">
      <c r="A43" s="303" t="s">
        <v>263</v>
      </c>
      <c r="B43" s="303"/>
      <c r="C43" s="303"/>
      <c r="D43" s="303"/>
      <c r="E43" s="303"/>
      <c r="F43" s="303"/>
      <c r="G43" s="303"/>
      <c r="H43" s="303"/>
      <c r="I43" s="303"/>
      <c r="J43" s="303"/>
      <c r="K43" s="303"/>
      <c r="L43" s="303"/>
      <c r="M43" s="303"/>
      <c r="N43" s="303"/>
      <c r="O43" s="303"/>
      <c r="P43" s="303"/>
      <c r="Q43" s="303"/>
      <c r="R43" s="303"/>
      <c r="S43" s="303"/>
      <c r="T43" s="303"/>
      <c r="U43" s="303"/>
      <c r="V43" s="303"/>
      <c r="W43" s="303"/>
      <c r="X43" s="303"/>
      <c r="Y43" s="303"/>
      <c r="Z43" s="303"/>
      <c r="AA43" s="303"/>
      <c r="AB43" s="303"/>
      <c r="AC43" s="303"/>
      <c r="AD43" s="303"/>
      <c r="AE43" s="303"/>
      <c r="AF43" s="303"/>
      <c r="AG43" s="303"/>
      <c r="AH43" s="303"/>
      <c r="AI43" s="303"/>
      <c r="AJ43" s="303"/>
    </row>
    <row r="44" spans="1:37" ht="15" thickBot="1"/>
    <row r="45" spans="1:37" ht="15" thickTop="1">
      <c r="A45" s="315" t="s">
        <v>201</v>
      </c>
      <c r="B45" s="313"/>
      <c r="C45" s="313"/>
      <c r="D45" s="313"/>
      <c r="E45" s="313"/>
      <c r="F45" s="313"/>
      <c r="G45" s="313"/>
      <c r="H45" s="313"/>
      <c r="I45" s="313"/>
      <c r="J45" s="313" t="s">
        <v>202</v>
      </c>
      <c r="K45" s="313"/>
      <c r="L45" s="313"/>
      <c r="M45" s="313"/>
      <c r="N45" s="313"/>
      <c r="O45" s="313"/>
      <c r="P45" s="313"/>
      <c r="Q45" s="313"/>
      <c r="R45" s="313"/>
      <c r="S45" s="313" t="s">
        <v>203</v>
      </c>
      <c r="T45" s="313"/>
      <c r="U45" s="313"/>
      <c r="V45" s="313"/>
      <c r="W45" s="313"/>
      <c r="X45" s="313"/>
      <c r="Y45" s="313"/>
      <c r="Z45" s="313"/>
      <c r="AA45" s="313"/>
      <c r="AB45" s="313"/>
      <c r="AC45" s="313" t="s">
        <v>204</v>
      </c>
      <c r="AD45" s="313"/>
      <c r="AE45" s="313"/>
      <c r="AF45" s="313"/>
      <c r="AG45" s="313"/>
      <c r="AH45" s="313"/>
      <c r="AI45" s="313"/>
      <c r="AJ45" s="313"/>
      <c r="AK45" s="316"/>
    </row>
    <row r="46" spans="1:37" ht="26.25" customHeight="1">
      <c r="A46" s="163" t="s">
        <v>205</v>
      </c>
      <c r="B46" s="302" t="s">
        <v>206</v>
      </c>
      <c r="C46" s="302"/>
      <c r="D46" s="302" t="s">
        <v>260</v>
      </c>
      <c r="E46" s="302"/>
      <c r="F46" s="302" t="s">
        <v>261</v>
      </c>
      <c r="G46" s="302"/>
      <c r="H46" s="302" t="s">
        <v>207</v>
      </c>
      <c r="I46" s="302"/>
      <c r="J46" s="302" t="s">
        <v>205</v>
      </c>
      <c r="K46" s="302"/>
      <c r="L46" s="302" t="s">
        <v>206</v>
      </c>
      <c r="M46" s="302"/>
      <c r="N46" s="302" t="s">
        <v>260</v>
      </c>
      <c r="O46" s="302"/>
      <c r="P46" s="302" t="s">
        <v>261</v>
      </c>
      <c r="Q46" s="302"/>
      <c r="R46" s="158" t="s">
        <v>207</v>
      </c>
      <c r="S46" s="302" t="s">
        <v>205</v>
      </c>
      <c r="T46" s="302"/>
      <c r="U46" s="302" t="s">
        <v>206</v>
      </c>
      <c r="V46" s="302"/>
      <c r="W46" s="302" t="s">
        <v>260</v>
      </c>
      <c r="X46" s="302"/>
      <c r="Y46" s="302" t="s">
        <v>261</v>
      </c>
      <c r="Z46" s="302"/>
      <c r="AA46" s="302" t="s">
        <v>207</v>
      </c>
      <c r="AB46" s="302"/>
      <c r="AC46" s="302" t="s">
        <v>205</v>
      </c>
      <c r="AD46" s="302"/>
      <c r="AE46" s="219" t="s">
        <v>206</v>
      </c>
      <c r="AF46" s="302" t="s">
        <v>260</v>
      </c>
      <c r="AG46" s="302"/>
      <c r="AH46" s="302" t="s">
        <v>261</v>
      </c>
      <c r="AI46" s="302"/>
      <c r="AJ46" s="302" t="s">
        <v>207</v>
      </c>
      <c r="AK46" s="317"/>
    </row>
    <row r="47" spans="1:37">
      <c r="A47" s="164">
        <v>1</v>
      </c>
      <c r="B47" s="305" t="s">
        <v>208</v>
      </c>
      <c r="C47" s="305"/>
      <c r="D47" s="305">
        <v>17.100000000000001</v>
      </c>
      <c r="E47" s="305"/>
      <c r="F47" s="305">
        <v>0.19</v>
      </c>
      <c r="G47" s="305"/>
      <c r="H47" s="304" t="s">
        <v>209</v>
      </c>
      <c r="I47" s="304"/>
      <c r="J47" s="304">
        <v>1</v>
      </c>
      <c r="K47" s="304"/>
      <c r="L47" s="305" t="s">
        <v>210</v>
      </c>
      <c r="M47" s="305"/>
      <c r="N47" s="305">
        <v>4.53</v>
      </c>
      <c r="O47" s="305"/>
      <c r="P47" s="305">
        <v>0.25</v>
      </c>
      <c r="Q47" s="305"/>
      <c r="R47" s="155" t="s">
        <v>209</v>
      </c>
      <c r="S47" s="304">
        <v>1</v>
      </c>
      <c r="T47" s="304"/>
      <c r="U47" s="305" t="s">
        <v>210</v>
      </c>
      <c r="V47" s="305"/>
      <c r="W47" s="305">
        <v>4.62</v>
      </c>
      <c r="X47" s="305"/>
      <c r="Y47" s="305">
        <v>0.27</v>
      </c>
      <c r="Z47" s="305"/>
      <c r="AA47" s="304" t="s">
        <v>209</v>
      </c>
      <c r="AB47" s="304"/>
      <c r="AC47" s="304">
        <v>1</v>
      </c>
      <c r="AD47" s="304"/>
      <c r="AE47" s="218" t="s">
        <v>211</v>
      </c>
      <c r="AF47" s="305">
        <v>-16.63</v>
      </c>
      <c r="AG47" s="305"/>
      <c r="AH47" s="305">
        <v>-0.55000000000000004</v>
      </c>
      <c r="AI47" s="305"/>
      <c r="AJ47" s="304" t="s">
        <v>209</v>
      </c>
      <c r="AK47" s="318"/>
    </row>
    <row r="48" spans="1:37">
      <c r="A48" s="164">
        <v>2</v>
      </c>
      <c r="B48" s="305" t="s">
        <v>212</v>
      </c>
      <c r="C48" s="305"/>
      <c r="D48" s="305">
        <v>4.72</v>
      </c>
      <c r="E48" s="305"/>
      <c r="F48" s="305">
        <v>0.13</v>
      </c>
      <c r="G48" s="305"/>
      <c r="H48" s="304" t="s">
        <v>213</v>
      </c>
      <c r="I48" s="304"/>
      <c r="J48" s="304">
        <v>2</v>
      </c>
      <c r="K48" s="304"/>
      <c r="L48" s="305" t="s">
        <v>214</v>
      </c>
      <c r="M48" s="305"/>
      <c r="N48" s="305">
        <v>12.65</v>
      </c>
      <c r="O48" s="305"/>
      <c r="P48" s="305">
        <v>0.13</v>
      </c>
      <c r="Q48" s="305"/>
      <c r="R48" s="155" t="s">
        <v>213</v>
      </c>
      <c r="S48" s="304">
        <v>2</v>
      </c>
      <c r="T48" s="304"/>
      <c r="U48" s="305" t="s">
        <v>211</v>
      </c>
      <c r="V48" s="305"/>
      <c r="W48" s="305">
        <v>6.77</v>
      </c>
      <c r="X48" s="305"/>
      <c r="Y48" s="305">
        <v>0.21</v>
      </c>
      <c r="Z48" s="305"/>
      <c r="AA48" s="304" t="s">
        <v>209</v>
      </c>
      <c r="AB48" s="304"/>
      <c r="AC48" s="304">
        <v>2</v>
      </c>
      <c r="AD48" s="304"/>
      <c r="AE48" s="218" t="s">
        <v>215</v>
      </c>
      <c r="AF48" s="305">
        <v>-6.98</v>
      </c>
      <c r="AG48" s="305"/>
      <c r="AH48" s="305">
        <v>-0.3</v>
      </c>
      <c r="AI48" s="305"/>
      <c r="AJ48" s="304" t="s">
        <v>213</v>
      </c>
      <c r="AK48" s="318"/>
    </row>
    <row r="49" spans="1:37">
      <c r="A49" s="164">
        <v>3</v>
      </c>
      <c r="B49" s="305" t="s">
        <v>211</v>
      </c>
      <c r="C49" s="305"/>
      <c r="D49" s="305">
        <v>4.12</v>
      </c>
      <c r="E49" s="305"/>
      <c r="F49" s="305">
        <v>0.12</v>
      </c>
      <c r="G49" s="305"/>
      <c r="H49" s="304" t="s">
        <v>209</v>
      </c>
      <c r="I49" s="304"/>
      <c r="J49" s="304">
        <v>3</v>
      </c>
      <c r="K49" s="304"/>
      <c r="L49" s="305" t="s">
        <v>211</v>
      </c>
      <c r="M49" s="305"/>
      <c r="N49" s="305">
        <v>3.33</v>
      </c>
      <c r="O49" s="305"/>
      <c r="P49" s="305">
        <v>0.1</v>
      </c>
      <c r="Q49" s="305"/>
      <c r="R49" s="155" t="s">
        <v>209</v>
      </c>
      <c r="S49" s="304">
        <v>3</v>
      </c>
      <c r="T49" s="304"/>
      <c r="U49" s="305" t="s">
        <v>208</v>
      </c>
      <c r="V49" s="305"/>
      <c r="W49" s="305">
        <v>13.04</v>
      </c>
      <c r="X49" s="305"/>
      <c r="Y49" s="305">
        <v>0.13</v>
      </c>
      <c r="Z49" s="305"/>
      <c r="AA49" s="304" t="s">
        <v>209</v>
      </c>
      <c r="AB49" s="304"/>
      <c r="AC49" s="304">
        <v>3</v>
      </c>
      <c r="AD49" s="304"/>
      <c r="AE49" s="218" t="s">
        <v>210</v>
      </c>
      <c r="AF49" s="305">
        <v>-3.55</v>
      </c>
      <c r="AG49" s="305"/>
      <c r="AH49" s="305">
        <v>-0.21</v>
      </c>
      <c r="AI49" s="305"/>
      <c r="AJ49" s="304" t="s">
        <v>209</v>
      </c>
      <c r="AK49" s="318"/>
    </row>
    <row r="50" spans="1:37">
      <c r="A50" s="164">
        <v>4</v>
      </c>
      <c r="B50" s="305" t="s">
        <v>216</v>
      </c>
      <c r="C50" s="305"/>
      <c r="D50" s="305">
        <v>3.39</v>
      </c>
      <c r="E50" s="305"/>
      <c r="F50" s="305">
        <v>0.03</v>
      </c>
      <c r="G50" s="305"/>
      <c r="H50" s="304" t="s">
        <v>209</v>
      </c>
      <c r="I50" s="304"/>
      <c r="J50" s="304">
        <v>4</v>
      </c>
      <c r="K50" s="304"/>
      <c r="L50" s="305" t="s">
        <v>217</v>
      </c>
      <c r="M50" s="305"/>
      <c r="N50" s="305">
        <v>8.3800000000000008</v>
      </c>
      <c r="O50" s="305"/>
      <c r="P50" s="305">
        <v>0.1</v>
      </c>
      <c r="Q50" s="305"/>
      <c r="R50" s="156" t="s">
        <v>218</v>
      </c>
      <c r="S50" s="304">
        <v>4</v>
      </c>
      <c r="T50" s="304"/>
      <c r="U50" s="305" t="s">
        <v>219</v>
      </c>
      <c r="V50" s="305"/>
      <c r="W50" s="305">
        <v>1.85</v>
      </c>
      <c r="X50" s="305"/>
      <c r="Y50" s="305">
        <v>0.04</v>
      </c>
      <c r="Z50" s="305"/>
      <c r="AA50" s="304" t="s">
        <v>213</v>
      </c>
      <c r="AB50" s="304"/>
      <c r="AC50" s="304">
        <v>4</v>
      </c>
      <c r="AD50" s="304"/>
      <c r="AE50" s="218" t="s">
        <v>220</v>
      </c>
      <c r="AF50" s="305">
        <v>-5.99</v>
      </c>
      <c r="AG50" s="305"/>
      <c r="AH50" s="305">
        <v>-0.05</v>
      </c>
      <c r="AI50" s="305"/>
      <c r="AJ50" s="304" t="s">
        <v>209</v>
      </c>
      <c r="AK50" s="318"/>
    </row>
    <row r="51" spans="1:37">
      <c r="A51" s="164">
        <v>5</v>
      </c>
      <c r="B51" s="305" t="s">
        <v>221</v>
      </c>
      <c r="C51" s="305"/>
      <c r="D51" s="305">
        <v>3.43</v>
      </c>
      <c r="E51" s="305"/>
      <c r="F51" s="305">
        <v>0.03</v>
      </c>
      <c r="G51" s="305"/>
      <c r="H51" s="304" t="s">
        <v>209</v>
      </c>
      <c r="I51" s="304"/>
      <c r="J51" s="304">
        <v>5</v>
      </c>
      <c r="K51" s="304"/>
      <c r="L51" s="305" t="s">
        <v>222</v>
      </c>
      <c r="M51" s="305"/>
      <c r="N51" s="305">
        <v>2.93</v>
      </c>
      <c r="O51" s="305"/>
      <c r="P51" s="305">
        <v>0.1</v>
      </c>
      <c r="Q51" s="305"/>
      <c r="R51" s="156" t="s">
        <v>218</v>
      </c>
      <c r="S51" s="304">
        <v>5</v>
      </c>
      <c r="T51" s="304"/>
      <c r="U51" s="305" t="s">
        <v>223</v>
      </c>
      <c r="V51" s="305"/>
      <c r="W51" s="305">
        <v>2.08</v>
      </c>
      <c r="X51" s="305"/>
      <c r="Y51" s="305">
        <v>0.03</v>
      </c>
      <c r="Z51" s="305"/>
      <c r="AA51" s="305" t="s">
        <v>218</v>
      </c>
      <c r="AB51" s="305"/>
      <c r="AC51" s="304">
        <v>5</v>
      </c>
      <c r="AD51" s="304"/>
      <c r="AE51" s="218" t="s">
        <v>212</v>
      </c>
      <c r="AF51" s="305">
        <v>-1.61</v>
      </c>
      <c r="AG51" s="305"/>
      <c r="AH51" s="305">
        <v>-0.04</v>
      </c>
      <c r="AI51" s="305"/>
      <c r="AJ51" s="304" t="s">
        <v>213</v>
      </c>
      <c r="AK51" s="318"/>
    </row>
    <row r="52" spans="1:37">
      <c r="A52" s="164">
        <v>6</v>
      </c>
      <c r="B52" s="305" t="s">
        <v>219</v>
      </c>
      <c r="C52" s="305"/>
      <c r="D52" s="305">
        <v>1.17</v>
      </c>
      <c r="E52" s="305"/>
      <c r="F52" s="305">
        <v>0.03</v>
      </c>
      <c r="G52" s="305"/>
      <c r="H52" s="304" t="s">
        <v>213</v>
      </c>
      <c r="I52" s="304"/>
      <c r="J52" s="304">
        <v>6</v>
      </c>
      <c r="K52" s="304"/>
      <c r="L52" s="305" t="s">
        <v>223</v>
      </c>
      <c r="M52" s="305"/>
      <c r="N52" s="305">
        <v>4.59</v>
      </c>
      <c r="O52" s="305"/>
      <c r="P52" s="305">
        <v>0.05</v>
      </c>
      <c r="Q52" s="305"/>
      <c r="R52" s="156" t="s">
        <v>218</v>
      </c>
      <c r="S52" s="304">
        <v>6</v>
      </c>
      <c r="T52" s="304"/>
      <c r="U52" s="305" t="s">
        <v>224</v>
      </c>
      <c r="V52" s="305"/>
      <c r="W52" s="305">
        <v>1.3</v>
      </c>
      <c r="X52" s="305"/>
      <c r="Y52" s="305">
        <v>0.02</v>
      </c>
      <c r="Z52" s="305"/>
      <c r="AA52" s="304" t="s">
        <v>213</v>
      </c>
      <c r="AB52" s="304"/>
      <c r="AC52" s="304">
        <v>6</v>
      </c>
      <c r="AD52" s="304"/>
      <c r="AE52" s="218" t="s">
        <v>225</v>
      </c>
      <c r="AF52" s="305">
        <v>-23.34</v>
      </c>
      <c r="AG52" s="305"/>
      <c r="AH52" s="305">
        <v>-0.02</v>
      </c>
      <c r="AI52" s="305"/>
      <c r="AJ52" s="304" t="s">
        <v>209</v>
      </c>
      <c r="AK52" s="318"/>
    </row>
    <row r="53" spans="1:37">
      <c r="A53" s="164">
        <v>7</v>
      </c>
      <c r="B53" s="305" t="s">
        <v>226</v>
      </c>
      <c r="C53" s="305"/>
      <c r="D53" s="305">
        <v>2.2400000000000002</v>
      </c>
      <c r="E53" s="305"/>
      <c r="F53" s="305">
        <v>0.02</v>
      </c>
      <c r="G53" s="305"/>
      <c r="H53" s="304" t="s">
        <v>213</v>
      </c>
      <c r="I53" s="304"/>
      <c r="J53" s="304">
        <v>7</v>
      </c>
      <c r="K53" s="304"/>
      <c r="L53" s="305" t="s">
        <v>216</v>
      </c>
      <c r="M53" s="305"/>
      <c r="N53" s="305">
        <v>5.33</v>
      </c>
      <c r="O53" s="305"/>
      <c r="P53" s="305">
        <v>0.05</v>
      </c>
      <c r="Q53" s="305"/>
      <c r="R53" s="155" t="s">
        <v>209</v>
      </c>
      <c r="S53" s="304">
        <v>7</v>
      </c>
      <c r="T53" s="304"/>
      <c r="U53" s="305" t="s">
        <v>226</v>
      </c>
      <c r="V53" s="305"/>
      <c r="W53" s="305">
        <v>2.23</v>
      </c>
      <c r="X53" s="305"/>
      <c r="Y53" s="305">
        <v>0.02</v>
      </c>
      <c r="Z53" s="305"/>
      <c r="AA53" s="304" t="s">
        <v>213</v>
      </c>
      <c r="AB53" s="304"/>
      <c r="AC53" s="304">
        <v>7</v>
      </c>
      <c r="AD53" s="304"/>
      <c r="AE53" s="218" t="s">
        <v>227</v>
      </c>
      <c r="AF53" s="305">
        <v>-5.2</v>
      </c>
      <c r="AG53" s="305"/>
      <c r="AH53" s="305">
        <v>-0.02</v>
      </c>
      <c r="AI53" s="305"/>
      <c r="AJ53" s="304" t="s">
        <v>209</v>
      </c>
      <c r="AK53" s="318"/>
    </row>
    <row r="54" spans="1:37">
      <c r="A54" s="164">
        <v>8</v>
      </c>
      <c r="B54" s="305" t="s">
        <v>228</v>
      </c>
      <c r="C54" s="305"/>
      <c r="D54" s="305">
        <v>12.87</v>
      </c>
      <c r="E54" s="305"/>
      <c r="F54" s="305">
        <v>0.02</v>
      </c>
      <c r="G54" s="305"/>
      <c r="H54" s="304" t="s">
        <v>209</v>
      </c>
      <c r="I54" s="304"/>
      <c r="J54" s="304">
        <v>8</v>
      </c>
      <c r="K54" s="304"/>
      <c r="L54" s="305" t="s">
        <v>221</v>
      </c>
      <c r="M54" s="305"/>
      <c r="N54" s="305">
        <v>4.91</v>
      </c>
      <c r="O54" s="305"/>
      <c r="P54" s="305">
        <v>0.05</v>
      </c>
      <c r="Q54" s="305"/>
      <c r="R54" s="155" t="s">
        <v>209</v>
      </c>
      <c r="S54" s="304">
        <v>8</v>
      </c>
      <c r="T54" s="304"/>
      <c r="U54" s="305" t="s">
        <v>229</v>
      </c>
      <c r="V54" s="305"/>
      <c r="W54" s="305">
        <v>9.85</v>
      </c>
      <c r="X54" s="305"/>
      <c r="Y54" s="305">
        <v>0.01</v>
      </c>
      <c r="Z54" s="305"/>
      <c r="AA54" s="304" t="s">
        <v>209</v>
      </c>
      <c r="AB54" s="304"/>
      <c r="AC54" s="304">
        <v>8</v>
      </c>
      <c r="AD54" s="304"/>
      <c r="AE54" s="218" t="s">
        <v>230</v>
      </c>
      <c r="AF54" s="305">
        <v>-1.02</v>
      </c>
      <c r="AG54" s="305"/>
      <c r="AH54" s="305">
        <v>-0.02</v>
      </c>
      <c r="AI54" s="305"/>
      <c r="AJ54" s="304" t="s">
        <v>213</v>
      </c>
      <c r="AK54" s="318"/>
    </row>
    <row r="55" spans="1:37">
      <c r="A55" s="164">
        <v>9</v>
      </c>
      <c r="B55" s="305" t="s">
        <v>228</v>
      </c>
      <c r="C55" s="305"/>
      <c r="D55" s="305">
        <v>12.87</v>
      </c>
      <c r="E55" s="305"/>
      <c r="F55" s="305">
        <v>0.02</v>
      </c>
      <c r="G55" s="305"/>
      <c r="H55" s="304" t="s">
        <v>209</v>
      </c>
      <c r="I55" s="304"/>
      <c r="J55" s="304">
        <v>9</v>
      </c>
      <c r="K55" s="304"/>
      <c r="L55" s="305" t="s">
        <v>231</v>
      </c>
      <c r="M55" s="305"/>
      <c r="N55" s="305">
        <v>1.69</v>
      </c>
      <c r="O55" s="305"/>
      <c r="P55" s="305">
        <v>0.03</v>
      </c>
      <c r="Q55" s="305"/>
      <c r="R55" s="156" t="s">
        <v>218</v>
      </c>
      <c r="S55" s="304">
        <v>9</v>
      </c>
      <c r="T55" s="304"/>
      <c r="U55" s="305" t="s">
        <v>232</v>
      </c>
      <c r="V55" s="305"/>
      <c r="W55" s="305">
        <v>8.2200000000000006</v>
      </c>
      <c r="X55" s="305"/>
      <c r="Y55" s="305">
        <v>0.01</v>
      </c>
      <c r="Z55" s="305"/>
      <c r="AA55" s="305" t="s">
        <v>218</v>
      </c>
      <c r="AB55" s="305"/>
      <c r="AC55" s="304">
        <v>9</v>
      </c>
      <c r="AD55" s="304"/>
      <c r="AE55" s="218" t="s">
        <v>221</v>
      </c>
      <c r="AF55" s="305">
        <v>-1.78</v>
      </c>
      <c r="AG55" s="305"/>
      <c r="AH55" s="305">
        <v>-0.02</v>
      </c>
      <c r="AI55" s="305"/>
      <c r="AJ55" s="304" t="s">
        <v>209</v>
      </c>
      <c r="AK55" s="318"/>
    </row>
    <row r="56" spans="1:37">
      <c r="A56" s="165">
        <v>10</v>
      </c>
      <c r="B56" s="305" t="s">
        <v>229</v>
      </c>
      <c r="C56" s="305"/>
      <c r="D56" s="305">
        <v>14.34</v>
      </c>
      <c r="E56" s="305"/>
      <c r="F56" s="305">
        <v>0.02</v>
      </c>
      <c r="G56" s="305"/>
      <c r="H56" s="304" t="s">
        <v>209</v>
      </c>
      <c r="I56" s="304"/>
      <c r="J56" s="162">
        <v>10</v>
      </c>
      <c r="K56" s="161"/>
      <c r="L56" s="305" t="s">
        <v>233</v>
      </c>
      <c r="M56" s="305"/>
      <c r="N56" s="305">
        <v>19.68</v>
      </c>
      <c r="O56" s="305"/>
      <c r="P56" s="305">
        <v>0.03</v>
      </c>
      <c r="Q56" s="305"/>
      <c r="R56" s="155" t="s">
        <v>209</v>
      </c>
      <c r="S56" s="305">
        <v>10</v>
      </c>
      <c r="T56" s="305"/>
      <c r="U56" s="305" t="s">
        <v>234</v>
      </c>
      <c r="V56" s="305"/>
      <c r="W56" s="305">
        <v>12.53</v>
      </c>
      <c r="X56" s="305"/>
      <c r="Y56" s="305">
        <v>0.01</v>
      </c>
      <c r="Z56" s="305"/>
      <c r="AA56" s="304" t="s">
        <v>209</v>
      </c>
      <c r="AB56" s="304"/>
      <c r="AC56" s="305">
        <v>10</v>
      </c>
      <c r="AD56" s="305"/>
      <c r="AE56" s="218" t="s">
        <v>235</v>
      </c>
      <c r="AF56" s="305">
        <v>-1.53</v>
      </c>
      <c r="AG56" s="305"/>
      <c r="AH56" s="305">
        <v>-0.02</v>
      </c>
      <c r="AI56" s="305"/>
      <c r="AJ56" s="304" t="s">
        <v>209</v>
      </c>
      <c r="AK56" s="318"/>
    </row>
    <row r="57" spans="1:37">
      <c r="A57" s="166"/>
      <c r="B57" s="159"/>
      <c r="C57" s="159"/>
      <c r="D57" s="159"/>
      <c r="E57" s="159"/>
      <c r="F57" s="159"/>
      <c r="G57" s="159"/>
      <c r="H57" s="160"/>
      <c r="I57" s="160"/>
      <c r="J57" s="159"/>
      <c r="K57" s="159"/>
      <c r="L57" s="159"/>
      <c r="M57" s="159"/>
      <c r="N57" s="159"/>
      <c r="O57" s="159"/>
      <c r="P57" s="159"/>
      <c r="Q57" s="159"/>
      <c r="R57" s="160"/>
      <c r="S57" s="159"/>
      <c r="T57" s="159"/>
      <c r="U57" s="159"/>
      <c r="V57" s="159"/>
      <c r="W57" s="159"/>
      <c r="X57" s="159"/>
      <c r="Y57" s="159"/>
      <c r="Z57" s="159"/>
      <c r="AA57" s="160"/>
      <c r="AB57" s="160"/>
      <c r="AC57" s="159"/>
      <c r="AD57" s="159"/>
      <c r="AE57" s="159"/>
      <c r="AF57" s="159"/>
      <c r="AG57" s="159"/>
      <c r="AH57" s="159"/>
      <c r="AI57" s="159"/>
      <c r="AJ57" s="160"/>
      <c r="AK57" s="167"/>
    </row>
    <row r="58" spans="1:37">
      <c r="A58" s="321" t="s">
        <v>53</v>
      </c>
      <c r="B58" s="319"/>
      <c r="C58" s="319"/>
      <c r="D58" s="319"/>
      <c r="E58" s="319"/>
      <c r="F58" s="319"/>
      <c r="G58" s="319"/>
      <c r="H58" s="319"/>
      <c r="I58" s="319"/>
      <c r="J58" s="319" t="s">
        <v>54</v>
      </c>
      <c r="K58" s="319"/>
      <c r="L58" s="319"/>
      <c r="M58" s="319"/>
      <c r="N58" s="319"/>
      <c r="O58" s="319"/>
      <c r="P58" s="319"/>
      <c r="Q58" s="319"/>
      <c r="R58" s="319"/>
      <c r="S58" s="319" t="s">
        <v>55</v>
      </c>
      <c r="T58" s="319"/>
      <c r="U58" s="319"/>
      <c r="V58" s="319"/>
      <c r="W58" s="319"/>
      <c r="X58" s="319"/>
      <c r="Y58" s="319"/>
      <c r="Z58" s="319"/>
      <c r="AA58" s="319"/>
      <c r="AB58" s="319"/>
      <c r="AC58" s="319" t="s">
        <v>236</v>
      </c>
      <c r="AD58" s="319"/>
      <c r="AE58" s="319"/>
      <c r="AF58" s="319"/>
      <c r="AG58" s="319"/>
      <c r="AH58" s="319"/>
      <c r="AI58" s="319"/>
      <c r="AJ58" s="319"/>
      <c r="AK58" s="320"/>
    </row>
    <row r="59" spans="1:37" ht="27.75" customHeight="1">
      <c r="A59" s="163" t="s">
        <v>205</v>
      </c>
      <c r="B59" s="302" t="s">
        <v>206</v>
      </c>
      <c r="C59" s="302"/>
      <c r="D59" s="302" t="s">
        <v>260</v>
      </c>
      <c r="E59" s="302"/>
      <c r="F59" s="302" t="s">
        <v>261</v>
      </c>
      <c r="G59" s="302"/>
      <c r="H59" s="302" t="s">
        <v>207</v>
      </c>
      <c r="I59" s="302"/>
      <c r="J59" s="302" t="s">
        <v>205</v>
      </c>
      <c r="K59" s="302"/>
      <c r="L59" s="302" t="s">
        <v>206</v>
      </c>
      <c r="M59" s="302"/>
      <c r="N59" s="302" t="s">
        <v>260</v>
      </c>
      <c r="O59" s="302"/>
      <c r="P59" s="302" t="s">
        <v>261</v>
      </c>
      <c r="Q59" s="302"/>
      <c r="R59" s="158" t="s">
        <v>207</v>
      </c>
      <c r="S59" s="302" t="s">
        <v>205</v>
      </c>
      <c r="T59" s="302"/>
      <c r="U59" s="302" t="s">
        <v>206</v>
      </c>
      <c r="V59" s="302"/>
      <c r="W59" s="302" t="s">
        <v>260</v>
      </c>
      <c r="X59" s="302"/>
      <c r="Y59" s="302" t="s">
        <v>261</v>
      </c>
      <c r="Z59" s="302"/>
      <c r="AA59" s="302" t="s">
        <v>207</v>
      </c>
      <c r="AB59" s="302"/>
      <c r="AC59" s="302" t="s">
        <v>205</v>
      </c>
      <c r="AD59" s="302"/>
      <c r="AE59" s="219" t="s">
        <v>206</v>
      </c>
      <c r="AF59" s="302" t="s">
        <v>260</v>
      </c>
      <c r="AG59" s="302"/>
      <c r="AH59" s="302" t="s">
        <v>261</v>
      </c>
      <c r="AI59" s="302"/>
      <c r="AJ59" s="302" t="s">
        <v>207</v>
      </c>
      <c r="AK59" s="317"/>
    </row>
    <row r="60" spans="1:37">
      <c r="A60" s="164">
        <v>1</v>
      </c>
      <c r="B60" s="305" t="s">
        <v>211</v>
      </c>
      <c r="C60" s="305"/>
      <c r="D60" s="305">
        <v>-12.56</v>
      </c>
      <c r="E60" s="305"/>
      <c r="F60" s="305">
        <v>-0.35</v>
      </c>
      <c r="G60" s="305"/>
      <c r="H60" s="304" t="s">
        <v>209</v>
      </c>
      <c r="I60" s="304"/>
      <c r="J60" s="304">
        <v>1</v>
      </c>
      <c r="K60" s="304"/>
      <c r="L60" s="305" t="s">
        <v>220</v>
      </c>
      <c r="M60" s="305"/>
      <c r="N60" s="305">
        <v>8.17</v>
      </c>
      <c r="O60" s="305"/>
      <c r="P60" s="305">
        <v>0.06</v>
      </c>
      <c r="Q60" s="305"/>
      <c r="R60" s="155" t="s">
        <v>209</v>
      </c>
      <c r="S60" s="304">
        <v>1</v>
      </c>
      <c r="T60" s="304"/>
      <c r="U60" s="305" t="s">
        <v>211</v>
      </c>
      <c r="V60" s="305"/>
      <c r="W60" s="305">
        <v>20.54</v>
      </c>
      <c r="X60" s="305"/>
      <c r="Y60" s="305">
        <v>0.47</v>
      </c>
      <c r="Z60" s="305"/>
      <c r="AA60" s="304" t="s">
        <v>209</v>
      </c>
      <c r="AB60" s="304"/>
      <c r="AC60" s="304">
        <v>1</v>
      </c>
      <c r="AD60" s="304"/>
      <c r="AE60" s="218" t="s">
        <v>211</v>
      </c>
      <c r="AF60" s="305">
        <v>8.6300000000000008</v>
      </c>
      <c r="AG60" s="305"/>
      <c r="AH60" s="305">
        <v>0.23</v>
      </c>
      <c r="AI60" s="305"/>
      <c r="AJ60" s="304" t="s">
        <v>209</v>
      </c>
      <c r="AK60" s="318"/>
    </row>
    <row r="61" spans="1:37">
      <c r="A61" s="164">
        <v>2</v>
      </c>
      <c r="B61" s="305" t="s">
        <v>210</v>
      </c>
      <c r="C61" s="305"/>
      <c r="D61" s="305">
        <v>-4.2</v>
      </c>
      <c r="E61" s="305"/>
      <c r="F61" s="305">
        <v>-0.25</v>
      </c>
      <c r="G61" s="305"/>
      <c r="H61" s="304" t="s">
        <v>209</v>
      </c>
      <c r="I61" s="304"/>
      <c r="J61" s="304">
        <v>2</v>
      </c>
      <c r="K61" s="304"/>
      <c r="L61" s="305" t="s">
        <v>216</v>
      </c>
      <c r="M61" s="305"/>
      <c r="N61" s="305">
        <v>5.08</v>
      </c>
      <c r="O61" s="305"/>
      <c r="P61" s="305">
        <v>0.05</v>
      </c>
      <c r="Q61" s="305"/>
      <c r="R61" s="155" t="s">
        <v>209</v>
      </c>
      <c r="S61" s="304">
        <v>2</v>
      </c>
      <c r="T61" s="304"/>
      <c r="U61" s="305" t="s">
        <v>214</v>
      </c>
      <c r="V61" s="305"/>
      <c r="W61" s="305">
        <v>22.33</v>
      </c>
      <c r="X61" s="305"/>
      <c r="Y61" s="305">
        <v>0.26</v>
      </c>
      <c r="Z61" s="305"/>
      <c r="AA61" s="304" t="s">
        <v>213</v>
      </c>
      <c r="AB61" s="304"/>
      <c r="AC61" s="304">
        <v>2</v>
      </c>
      <c r="AD61" s="304"/>
      <c r="AE61" s="218" t="s">
        <v>237</v>
      </c>
      <c r="AF61" s="305">
        <v>19.73</v>
      </c>
      <c r="AG61" s="305"/>
      <c r="AH61" s="305">
        <v>0.22</v>
      </c>
      <c r="AI61" s="305"/>
      <c r="AJ61" s="305" t="s">
        <v>218</v>
      </c>
      <c r="AK61" s="322"/>
    </row>
    <row r="62" spans="1:37">
      <c r="A62" s="164">
        <v>3</v>
      </c>
      <c r="B62" s="305" t="s">
        <v>238</v>
      </c>
      <c r="C62" s="305"/>
      <c r="D62" s="305">
        <v>-7.57</v>
      </c>
      <c r="E62" s="305"/>
      <c r="F62" s="305">
        <v>-0.06</v>
      </c>
      <c r="G62" s="305"/>
      <c r="H62" s="304" t="s">
        <v>209</v>
      </c>
      <c r="I62" s="304"/>
      <c r="J62" s="304">
        <v>3</v>
      </c>
      <c r="K62" s="304"/>
      <c r="L62" s="305" t="s">
        <v>224</v>
      </c>
      <c r="M62" s="305"/>
      <c r="N62" s="305">
        <v>2.71</v>
      </c>
      <c r="O62" s="305"/>
      <c r="P62" s="305">
        <v>0.05</v>
      </c>
      <c r="Q62" s="305"/>
      <c r="R62" s="155" t="s">
        <v>213</v>
      </c>
      <c r="S62" s="304">
        <v>3</v>
      </c>
      <c r="T62" s="304"/>
      <c r="U62" s="305" t="s">
        <v>239</v>
      </c>
      <c r="V62" s="305"/>
      <c r="W62" s="305">
        <v>27.08</v>
      </c>
      <c r="X62" s="305"/>
      <c r="Y62" s="305">
        <v>0.11</v>
      </c>
      <c r="Z62" s="305"/>
      <c r="AA62" s="304" t="s">
        <v>209</v>
      </c>
      <c r="AB62" s="304"/>
      <c r="AC62" s="304">
        <v>3</v>
      </c>
      <c r="AD62" s="304"/>
      <c r="AE62" s="218" t="s">
        <v>210</v>
      </c>
      <c r="AF62" s="305">
        <v>3.04</v>
      </c>
      <c r="AG62" s="305"/>
      <c r="AH62" s="305">
        <v>0.16</v>
      </c>
      <c r="AI62" s="305"/>
      <c r="AJ62" s="304" t="s">
        <v>209</v>
      </c>
      <c r="AK62" s="318"/>
    </row>
    <row r="63" spans="1:37">
      <c r="A63" s="164">
        <v>4</v>
      </c>
      <c r="B63" s="305" t="s">
        <v>240</v>
      </c>
      <c r="C63" s="305"/>
      <c r="D63" s="305">
        <v>-6.24</v>
      </c>
      <c r="E63" s="305"/>
      <c r="F63" s="305">
        <v>-0.02</v>
      </c>
      <c r="G63" s="305"/>
      <c r="H63" s="304" t="s">
        <v>209</v>
      </c>
      <c r="I63" s="304"/>
      <c r="J63" s="304">
        <v>4</v>
      </c>
      <c r="K63" s="304"/>
      <c r="L63" s="305" t="s">
        <v>241</v>
      </c>
      <c r="M63" s="305"/>
      <c r="N63" s="305">
        <v>9.56</v>
      </c>
      <c r="O63" s="305"/>
      <c r="P63" s="305">
        <v>0.05</v>
      </c>
      <c r="Q63" s="305"/>
      <c r="R63" s="156" t="s">
        <v>218</v>
      </c>
      <c r="S63" s="304">
        <v>4</v>
      </c>
      <c r="T63" s="304"/>
      <c r="U63" s="305" t="s">
        <v>242</v>
      </c>
      <c r="V63" s="305"/>
      <c r="W63" s="305">
        <v>20.12</v>
      </c>
      <c r="X63" s="305"/>
      <c r="Y63" s="305">
        <v>0.08</v>
      </c>
      <c r="Z63" s="305"/>
      <c r="AA63" s="304" t="s">
        <v>209</v>
      </c>
      <c r="AB63" s="304"/>
      <c r="AC63" s="304">
        <v>4</v>
      </c>
      <c r="AD63" s="304"/>
      <c r="AE63" s="218" t="s">
        <v>238</v>
      </c>
      <c r="AF63" s="305">
        <v>7.57</v>
      </c>
      <c r="AG63" s="305"/>
      <c r="AH63" s="305">
        <v>0.06</v>
      </c>
      <c r="AI63" s="305"/>
      <c r="AJ63" s="304" t="s">
        <v>209</v>
      </c>
      <c r="AK63" s="318"/>
    </row>
    <row r="64" spans="1:37" ht="24.75" customHeight="1">
      <c r="A64" s="164">
        <v>5</v>
      </c>
      <c r="B64" s="323" t="s">
        <v>230</v>
      </c>
      <c r="C64" s="324"/>
      <c r="D64" s="305">
        <v>-0.71</v>
      </c>
      <c r="E64" s="305"/>
      <c r="F64" s="305">
        <v>-0.01</v>
      </c>
      <c r="G64" s="305"/>
      <c r="H64" s="304" t="s">
        <v>213</v>
      </c>
      <c r="I64" s="304"/>
      <c r="J64" s="304">
        <v>5</v>
      </c>
      <c r="K64" s="304"/>
      <c r="L64" s="305" t="s">
        <v>208</v>
      </c>
      <c r="M64" s="305"/>
      <c r="N64" s="305">
        <v>3.31</v>
      </c>
      <c r="O64" s="305"/>
      <c r="P64" s="305">
        <v>0.04</v>
      </c>
      <c r="Q64" s="305"/>
      <c r="R64" s="155" t="s">
        <v>209</v>
      </c>
      <c r="S64" s="304">
        <v>5</v>
      </c>
      <c r="T64" s="304"/>
      <c r="U64" s="305" t="s">
        <v>208</v>
      </c>
      <c r="V64" s="305"/>
      <c r="W64" s="305">
        <v>5.53</v>
      </c>
      <c r="X64" s="305"/>
      <c r="Y64" s="305">
        <v>7.0000000000000007E-2</v>
      </c>
      <c r="Z64" s="305"/>
      <c r="AA64" s="304" t="s">
        <v>209</v>
      </c>
      <c r="AB64" s="304"/>
      <c r="AC64" s="304">
        <v>5</v>
      </c>
      <c r="AD64" s="304"/>
      <c r="AE64" s="218" t="s">
        <v>243</v>
      </c>
      <c r="AF64" s="305">
        <v>6.67</v>
      </c>
      <c r="AG64" s="305"/>
      <c r="AH64" s="305">
        <v>0.06</v>
      </c>
      <c r="AI64" s="305"/>
      <c r="AJ64" s="305" t="s">
        <v>218</v>
      </c>
      <c r="AK64" s="322"/>
    </row>
    <row r="65" spans="1:37">
      <c r="A65" s="164">
        <v>6</v>
      </c>
      <c r="B65" s="305" t="s">
        <v>212</v>
      </c>
      <c r="C65" s="305"/>
      <c r="D65" s="305">
        <v>-0.44</v>
      </c>
      <c r="E65" s="305"/>
      <c r="F65" s="305">
        <v>-0.01</v>
      </c>
      <c r="G65" s="305"/>
      <c r="H65" s="304" t="s">
        <v>213</v>
      </c>
      <c r="I65" s="304"/>
      <c r="J65" s="304">
        <v>6</v>
      </c>
      <c r="K65" s="304"/>
      <c r="L65" s="305" t="s">
        <v>242</v>
      </c>
      <c r="M65" s="305"/>
      <c r="N65" s="305">
        <v>10.210000000000001</v>
      </c>
      <c r="O65" s="305"/>
      <c r="P65" s="305">
        <v>0.04</v>
      </c>
      <c r="Q65" s="305"/>
      <c r="R65" s="155" t="s">
        <v>209</v>
      </c>
      <c r="S65" s="304">
        <v>6</v>
      </c>
      <c r="T65" s="304"/>
      <c r="U65" s="305" t="s">
        <v>238</v>
      </c>
      <c r="V65" s="305"/>
      <c r="W65" s="305">
        <v>7.01</v>
      </c>
      <c r="X65" s="305"/>
      <c r="Y65" s="305">
        <v>0.05</v>
      </c>
      <c r="Z65" s="305"/>
      <c r="AA65" s="304" t="s">
        <v>209</v>
      </c>
      <c r="AB65" s="304"/>
      <c r="AC65" s="304">
        <v>6</v>
      </c>
      <c r="AD65" s="304"/>
      <c r="AE65" s="218" t="s">
        <v>212</v>
      </c>
      <c r="AF65" s="305">
        <v>1.97</v>
      </c>
      <c r="AG65" s="305"/>
      <c r="AH65" s="305">
        <v>0.05</v>
      </c>
      <c r="AI65" s="305"/>
      <c r="AJ65" s="304" t="s">
        <v>213</v>
      </c>
      <c r="AK65" s="318"/>
    </row>
    <row r="66" spans="1:37">
      <c r="A66" s="164">
        <v>7</v>
      </c>
      <c r="B66" s="305" t="s">
        <v>242</v>
      </c>
      <c r="C66" s="305"/>
      <c r="D66" s="305">
        <v>-2.69</v>
      </c>
      <c r="E66" s="305"/>
      <c r="F66" s="305">
        <v>-0.01</v>
      </c>
      <c r="G66" s="305"/>
      <c r="H66" s="304" t="s">
        <v>209</v>
      </c>
      <c r="I66" s="304"/>
      <c r="J66" s="304">
        <v>7</v>
      </c>
      <c r="K66" s="304"/>
      <c r="L66" s="305" t="s">
        <v>219</v>
      </c>
      <c r="M66" s="305"/>
      <c r="N66" s="305">
        <v>1.5</v>
      </c>
      <c r="O66" s="305"/>
      <c r="P66" s="305">
        <v>0.03</v>
      </c>
      <c r="Q66" s="305"/>
      <c r="R66" s="155" t="s">
        <v>213</v>
      </c>
      <c r="S66" s="304">
        <v>7</v>
      </c>
      <c r="T66" s="304"/>
      <c r="U66" s="305" t="s">
        <v>233</v>
      </c>
      <c r="V66" s="305"/>
      <c r="W66" s="305">
        <v>27.11</v>
      </c>
      <c r="X66" s="305"/>
      <c r="Y66" s="305">
        <v>0.04</v>
      </c>
      <c r="Z66" s="305"/>
      <c r="AA66" s="304" t="s">
        <v>209</v>
      </c>
      <c r="AB66" s="304"/>
      <c r="AC66" s="304">
        <v>7</v>
      </c>
      <c r="AD66" s="304"/>
      <c r="AE66" s="218" t="s">
        <v>235</v>
      </c>
      <c r="AF66" s="305">
        <v>3.78</v>
      </c>
      <c r="AG66" s="305"/>
      <c r="AH66" s="305">
        <v>0.04</v>
      </c>
      <c r="AI66" s="305"/>
      <c r="AJ66" s="304" t="s">
        <v>209</v>
      </c>
      <c r="AK66" s="318"/>
    </row>
    <row r="67" spans="1:37">
      <c r="A67" s="164">
        <v>8</v>
      </c>
      <c r="B67" s="305" t="s">
        <v>244</v>
      </c>
      <c r="C67" s="305"/>
      <c r="D67" s="305">
        <v>-2.62</v>
      </c>
      <c r="E67" s="305"/>
      <c r="F67" s="305">
        <v>-0.01</v>
      </c>
      <c r="G67" s="305"/>
      <c r="H67" s="304" t="s">
        <v>209</v>
      </c>
      <c r="I67" s="304"/>
      <c r="J67" s="304">
        <v>8</v>
      </c>
      <c r="K67" s="304"/>
      <c r="L67" s="305" t="s">
        <v>245</v>
      </c>
      <c r="M67" s="305"/>
      <c r="N67" s="305">
        <v>14.95</v>
      </c>
      <c r="O67" s="305"/>
      <c r="P67" s="305">
        <v>0.03</v>
      </c>
      <c r="Q67" s="305"/>
      <c r="R67" s="155" t="s">
        <v>209</v>
      </c>
      <c r="S67" s="304">
        <v>8</v>
      </c>
      <c r="T67" s="304"/>
      <c r="U67" s="305" t="s">
        <v>216</v>
      </c>
      <c r="V67" s="305"/>
      <c r="W67" s="305">
        <v>3.19</v>
      </c>
      <c r="X67" s="305"/>
      <c r="Y67" s="305">
        <v>0.03</v>
      </c>
      <c r="Z67" s="305"/>
      <c r="AA67" s="304" t="s">
        <v>209</v>
      </c>
      <c r="AB67" s="304"/>
      <c r="AC67" s="304">
        <v>8</v>
      </c>
      <c r="AD67" s="304"/>
      <c r="AE67" s="218" t="s">
        <v>242</v>
      </c>
      <c r="AF67" s="305">
        <v>8.18</v>
      </c>
      <c r="AG67" s="305"/>
      <c r="AH67" s="305">
        <v>0.04</v>
      </c>
      <c r="AI67" s="305"/>
      <c r="AJ67" s="304" t="s">
        <v>209</v>
      </c>
      <c r="AK67" s="318"/>
    </row>
    <row r="68" spans="1:37">
      <c r="A68" s="164">
        <v>9</v>
      </c>
      <c r="B68" s="305" t="s">
        <v>246</v>
      </c>
      <c r="C68" s="305"/>
      <c r="D68" s="305">
        <v>-0.56000000000000005</v>
      </c>
      <c r="E68" s="305"/>
      <c r="F68" s="305">
        <v>-0.01</v>
      </c>
      <c r="G68" s="305"/>
      <c r="H68" s="304" t="s">
        <v>209</v>
      </c>
      <c r="I68" s="304"/>
      <c r="J68" s="304">
        <v>9</v>
      </c>
      <c r="K68" s="304"/>
      <c r="L68" s="305" t="s">
        <v>247</v>
      </c>
      <c r="M68" s="305"/>
      <c r="N68" s="305">
        <v>41.31</v>
      </c>
      <c r="O68" s="305"/>
      <c r="P68" s="305">
        <v>0.02</v>
      </c>
      <c r="Q68" s="305"/>
      <c r="R68" s="155" t="s">
        <v>209</v>
      </c>
      <c r="S68" s="304">
        <v>9</v>
      </c>
      <c r="T68" s="304"/>
      <c r="U68" s="305" t="s">
        <v>248</v>
      </c>
      <c r="V68" s="305"/>
      <c r="W68" s="305">
        <v>10.66</v>
      </c>
      <c r="X68" s="305"/>
      <c r="Y68" s="305">
        <v>0.03</v>
      </c>
      <c r="Z68" s="305"/>
      <c r="AA68" s="305" t="s">
        <v>218</v>
      </c>
      <c r="AB68" s="305"/>
      <c r="AC68" s="304">
        <v>9</v>
      </c>
      <c r="AD68" s="304"/>
      <c r="AE68" s="218" t="s">
        <v>239</v>
      </c>
      <c r="AF68" s="305">
        <v>7.43</v>
      </c>
      <c r="AG68" s="305"/>
      <c r="AH68" s="305">
        <v>0.04</v>
      </c>
      <c r="AI68" s="305"/>
      <c r="AJ68" s="304" t="s">
        <v>209</v>
      </c>
      <c r="AK68" s="318"/>
    </row>
    <row r="69" spans="1:37">
      <c r="A69" s="165">
        <v>10</v>
      </c>
      <c r="B69" s="305" t="s">
        <v>225</v>
      </c>
      <c r="C69" s="305"/>
      <c r="D69" s="305">
        <v>-8.23</v>
      </c>
      <c r="E69" s="305"/>
      <c r="F69" s="305">
        <v>-0.01</v>
      </c>
      <c r="G69" s="305"/>
      <c r="H69" s="304" t="s">
        <v>209</v>
      </c>
      <c r="I69" s="304"/>
      <c r="J69" s="305">
        <v>10</v>
      </c>
      <c r="K69" s="305"/>
      <c r="L69" s="305" t="s">
        <v>227</v>
      </c>
      <c r="M69" s="305"/>
      <c r="N69" s="305">
        <v>6.15</v>
      </c>
      <c r="O69" s="305"/>
      <c r="P69" s="305">
        <v>0.02</v>
      </c>
      <c r="Q69" s="305"/>
      <c r="R69" s="155" t="s">
        <v>209</v>
      </c>
      <c r="S69" s="305">
        <v>10</v>
      </c>
      <c r="T69" s="305"/>
      <c r="U69" s="305" t="s">
        <v>246</v>
      </c>
      <c r="V69" s="305"/>
      <c r="W69" s="305">
        <v>2.31</v>
      </c>
      <c r="X69" s="305"/>
      <c r="Y69" s="305">
        <v>0.02</v>
      </c>
      <c r="Z69" s="305"/>
      <c r="AA69" s="304" t="s">
        <v>209</v>
      </c>
      <c r="AB69" s="304"/>
      <c r="AC69" s="305">
        <v>10</v>
      </c>
      <c r="AD69" s="305"/>
      <c r="AE69" s="218" t="s">
        <v>249</v>
      </c>
      <c r="AF69" s="305">
        <v>1.17</v>
      </c>
      <c r="AG69" s="305"/>
      <c r="AH69" s="305">
        <v>0.03</v>
      </c>
      <c r="AI69" s="305"/>
      <c r="AJ69" s="305" t="s">
        <v>218</v>
      </c>
      <c r="AK69" s="322"/>
    </row>
    <row r="70" spans="1:37">
      <c r="A70" s="166"/>
      <c r="B70" s="159"/>
      <c r="C70" s="159"/>
      <c r="D70" s="159"/>
      <c r="E70" s="159"/>
      <c r="F70" s="159"/>
      <c r="G70" s="159"/>
      <c r="H70" s="160"/>
      <c r="I70" s="160"/>
      <c r="J70" s="159"/>
      <c r="K70" s="159"/>
      <c r="L70" s="159"/>
      <c r="M70" s="159"/>
      <c r="N70" s="159"/>
      <c r="O70" s="159"/>
      <c r="P70" s="159"/>
      <c r="Q70" s="159"/>
      <c r="R70" s="160"/>
      <c r="S70" s="159"/>
      <c r="T70" s="159"/>
      <c r="U70" s="159"/>
      <c r="V70" s="159"/>
      <c r="W70" s="159"/>
      <c r="X70" s="159"/>
      <c r="Y70" s="159"/>
      <c r="Z70" s="159"/>
      <c r="AA70" s="160"/>
      <c r="AB70" s="160"/>
      <c r="AC70" s="159"/>
      <c r="AD70" s="159"/>
      <c r="AE70" s="159"/>
      <c r="AF70" s="159"/>
      <c r="AG70" s="159"/>
      <c r="AH70" s="159"/>
      <c r="AI70" s="159"/>
      <c r="AJ70" s="159"/>
      <c r="AK70" s="168"/>
    </row>
    <row r="71" spans="1:37">
      <c r="A71" s="321" t="s">
        <v>250</v>
      </c>
      <c r="B71" s="319"/>
      <c r="C71" s="319"/>
      <c r="D71" s="319"/>
      <c r="E71" s="319"/>
      <c r="F71" s="319"/>
      <c r="G71" s="319"/>
      <c r="H71" s="319"/>
      <c r="I71" s="319" t="s">
        <v>251</v>
      </c>
      <c r="J71" s="319"/>
      <c r="K71" s="319"/>
      <c r="L71" s="319"/>
      <c r="M71" s="319"/>
      <c r="N71" s="319"/>
      <c r="O71" s="319"/>
      <c r="P71" s="319"/>
      <c r="Q71" s="319"/>
      <c r="R71" s="319"/>
      <c r="S71" s="319"/>
      <c r="T71" s="319"/>
      <c r="U71" s="319"/>
      <c r="V71" s="319"/>
      <c r="W71" s="319"/>
      <c r="X71" s="319"/>
      <c r="Y71" s="319"/>
      <c r="Z71" s="319"/>
      <c r="AA71" s="319"/>
      <c r="AB71" s="319" t="s">
        <v>252</v>
      </c>
      <c r="AC71" s="319"/>
      <c r="AD71" s="319"/>
      <c r="AE71" s="319"/>
      <c r="AF71" s="319"/>
      <c r="AG71" s="319"/>
      <c r="AH71" s="319"/>
      <c r="AI71" s="319"/>
      <c r="AJ71" s="319"/>
      <c r="AK71" s="169"/>
    </row>
    <row r="72" spans="1:37" ht="32.25" customHeight="1">
      <c r="A72" s="163" t="s">
        <v>205</v>
      </c>
      <c r="B72" s="157" t="s">
        <v>206</v>
      </c>
      <c r="C72" s="302" t="s">
        <v>260</v>
      </c>
      <c r="D72" s="302"/>
      <c r="E72" s="302" t="s">
        <v>261</v>
      </c>
      <c r="F72" s="302"/>
      <c r="G72" s="302" t="s">
        <v>207</v>
      </c>
      <c r="H72" s="302"/>
      <c r="I72" s="325" t="s">
        <v>205</v>
      </c>
      <c r="J72" s="314"/>
      <c r="K72" s="302" t="s">
        <v>206</v>
      </c>
      <c r="L72" s="302"/>
      <c r="M72" s="302" t="s">
        <v>260</v>
      </c>
      <c r="N72" s="302"/>
      <c r="O72" s="302" t="s">
        <v>261</v>
      </c>
      <c r="P72" s="302"/>
      <c r="Q72" s="302" t="s">
        <v>207</v>
      </c>
      <c r="R72" s="302"/>
      <c r="S72" s="158"/>
      <c r="T72" s="302" t="s">
        <v>206</v>
      </c>
      <c r="U72" s="302"/>
      <c r="V72" s="302" t="s">
        <v>260</v>
      </c>
      <c r="W72" s="302"/>
      <c r="X72" s="302" t="s">
        <v>261</v>
      </c>
      <c r="Y72" s="302"/>
      <c r="Z72" s="302" t="s">
        <v>207</v>
      </c>
      <c r="AA72" s="302"/>
      <c r="AB72" s="302" t="s">
        <v>205</v>
      </c>
      <c r="AC72" s="302"/>
      <c r="AD72" s="302" t="s">
        <v>206</v>
      </c>
      <c r="AE72" s="302"/>
      <c r="AF72" s="219"/>
      <c r="AG72" s="302" t="s">
        <v>261</v>
      </c>
      <c r="AH72" s="302"/>
      <c r="AI72" s="302" t="s">
        <v>207</v>
      </c>
      <c r="AJ72" s="302"/>
      <c r="AK72" s="169"/>
    </row>
    <row r="73" spans="1:37">
      <c r="A73" s="164">
        <v>1</v>
      </c>
      <c r="B73" s="156" t="s">
        <v>211</v>
      </c>
      <c r="C73" s="305">
        <v>19.11</v>
      </c>
      <c r="D73" s="305"/>
      <c r="E73" s="305">
        <v>0.56000000000000005</v>
      </c>
      <c r="F73" s="305"/>
      <c r="G73" s="304" t="s">
        <v>209</v>
      </c>
      <c r="H73" s="304"/>
      <c r="I73" s="304">
        <v>1</v>
      </c>
      <c r="J73" s="304"/>
      <c r="K73" s="305" t="s">
        <v>211</v>
      </c>
      <c r="L73" s="305"/>
      <c r="M73" s="305">
        <v>13.16</v>
      </c>
      <c r="N73" s="305"/>
      <c r="O73" s="305">
        <v>0.45</v>
      </c>
      <c r="P73" s="305"/>
      <c r="Q73" s="304" t="s">
        <v>209</v>
      </c>
      <c r="R73" s="304"/>
      <c r="S73" s="155"/>
      <c r="T73" s="305" t="s">
        <v>211</v>
      </c>
      <c r="U73" s="305"/>
      <c r="V73" s="305">
        <v>22.77</v>
      </c>
      <c r="W73" s="305"/>
      <c r="X73" s="305">
        <v>0.88</v>
      </c>
      <c r="Y73" s="305"/>
      <c r="Z73" s="304" t="s">
        <v>209</v>
      </c>
      <c r="AA73" s="304"/>
      <c r="AB73" s="304">
        <v>1</v>
      </c>
      <c r="AC73" s="304"/>
      <c r="AD73" s="305" t="s">
        <v>211</v>
      </c>
      <c r="AE73" s="305"/>
      <c r="AF73" s="218"/>
      <c r="AG73" s="305">
        <v>-0.47</v>
      </c>
      <c r="AH73" s="305"/>
      <c r="AI73" s="304" t="s">
        <v>209</v>
      </c>
      <c r="AJ73" s="304"/>
      <c r="AK73" s="169"/>
    </row>
    <row r="74" spans="1:37">
      <c r="A74" s="164">
        <v>2</v>
      </c>
      <c r="B74" s="156" t="s">
        <v>239</v>
      </c>
      <c r="C74" s="305">
        <v>15.72</v>
      </c>
      <c r="D74" s="305"/>
      <c r="E74" s="305">
        <v>0.08</v>
      </c>
      <c r="F74" s="305"/>
      <c r="G74" s="304" t="s">
        <v>209</v>
      </c>
      <c r="H74" s="304"/>
      <c r="I74" s="304">
        <v>2</v>
      </c>
      <c r="J74" s="304"/>
      <c r="K74" s="305" t="s">
        <v>230</v>
      </c>
      <c r="L74" s="305"/>
      <c r="M74" s="305">
        <v>3.64</v>
      </c>
      <c r="N74" s="305"/>
      <c r="O74" s="305">
        <v>7.0000000000000007E-2</v>
      </c>
      <c r="P74" s="305"/>
      <c r="Q74" s="304" t="s">
        <v>213</v>
      </c>
      <c r="R74" s="304"/>
      <c r="S74" s="155"/>
      <c r="T74" s="305" t="s">
        <v>210</v>
      </c>
      <c r="U74" s="305"/>
      <c r="V74" s="305">
        <v>3.07</v>
      </c>
      <c r="W74" s="305"/>
      <c r="X74" s="305">
        <v>0.17</v>
      </c>
      <c r="Y74" s="305"/>
      <c r="Z74" s="304" t="s">
        <v>209</v>
      </c>
      <c r="AA74" s="304"/>
      <c r="AB74" s="304">
        <v>2</v>
      </c>
      <c r="AC74" s="304"/>
      <c r="AD74" s="305" t="s">
        <v>208</v>
      </c>
      <c r="AE74" s="305"/>
      <c r="AF74" s="218"/>
      <c r="AG74" s="305">
        <v>-0.05</v>
      </c>
      <c r="AH74" s="305"/>
      <c r="AI74" s="304" t="s">
        <v>209</v>
      </c>
      <c r="AJ74" s="304"/>
      <c r="AK74" s="169"/>
    </row>
    <row r="75" spans="1:37">
      <c r="A75" s="164">
        <v>3</v>
      </c>
      <c r="B75" s="156" t="s">
        <v>219</v>
      </c>
      <c r="C75" s="305">
        <v>2.3199999999999998</v>
      </c>
      <c r="D75" s="305"/>
      <c r="E75" s="305">
        <v>0.05</v>
      </c>
      <c r="F75" s="305"/>
      <c r="G75" s="304" t="s">
        <v>213</v>
      </c>
      <c r="H75" s="304"/>
      <c r="I75" s="304">
        <v>3</v>
      </c>
      <c r="J75" s="304"/>
      <c r="K75" s="305" t="s">
        <v>212</v>
      </c>
      <c r="L75" s="305"/>
      <c r="M75" s="305">
        <v>1.95</v>
      </c>
      <c r="N75" s="305"/>
      <c r="O75" s="305">
        <v>0.05</v>
      </c>
      <c r="P75" s="305"/>
      <c r="Q75" s="304" t="s">
        <v>213</v>
      </c>
      <c r="R75" s="304"/>
      <c r="S75" s="155"/>
      <c r="T75" s="305" t="s">
        <v>208</v>
      </c>
      <c r="U75" s="305"/>
      <c r="V75" s="305">
        <v>3.19</v>
      </c>
      <c r="W75" s="305"/>
      <c r="X75" s="305">
        <v>0.04</v>
      </c>
      <c r="Y75" s="305"/>
      <c r="Z75" s="304" t="s">
        <v>209</v>
      </c>
      <c r="AA75" s="304"/>
      <c r="AB75" s="304">
        <v>3</v>
      </c>
      <c r="AC75" s="304"/>
      <c r="AD75" s="305" t="s">
        <v>223</v>
      </c>
      <c r="AE75" s="305"/>
      <c r="AF75" s="218"/>
      <c r="AG75" s="305">
        <v>-0.04</v>
      </c>
      <c r="AH75" s="305"/>
      <c r="AI75" s="305" t="s">
        <v>218</v>
      </c>
      <c r="AJ75" s="305"/>
      <c r="AK75" s="169"/>
    </row>
    <row r="76" spans="1:37">
      <c r="A76" s="164">
        <v>4</v>
      </c>
      <c r="B76" s="156" t="s">
        <v>224</v>
      </c>
      <c r="C76" s="305">
        <v>2.44</v>
      </c>
      <c r="D76" s="305"/>
      <c r="E76" s="305">
        <v>0.04</v>
      </c>
      <c r="F76" s="305"/>
      <c r="G76" s="304" t="s">
        <v>213</v>
      </c>
      <c r="H76" s="304"/>
      <c r="I76" s="304">
        <v>4</v>
      </c>
      <c r="J76" s="304"/>
      <c r="K76" s="305" t="s">
        <v>216</v>
      </c>
      <c r="L76" s="305"/>
      <c r="M76" s="305">
        <v>4.08</v>
      </c>
      <c r="N76" s="305"/>
      <c r="O76" s="305">
        <v>0.04</v>
      </c>
      <c r="P76" s="305"/>
      <c r="Q76" s="304" t="s">
        <v>209</v>
      </c>
      <c r="R76" s="304"/>
      <c r="S76" s="155"/>
      <c r="T76" s="305" t="s">
        <v>230</v>
      </c>
      <c r="U76" s="305"/>
      <c r="V76" s="305">
        <v>1.61</v>
      </c>
      <c r="W76" s="305"/>
      <c r="X76" s="305">
        <v>0.03</v>
      </c>
      <c r="Y76" s="305"/>
      <c r="Z76" s="304" t="s">
        <v>213</v>
      </c>
      <c r="AA76" s="304"/>
      <c r="AB76" s="304">
        <v>4</v>
      </c>
      <c r="AC76" s="304"/>
      <c r="AD76" s="305" t="s">
        <v>239</v>
      </c>
      <c r="AE76" s="305"/>
      <c r="AF76" s="218"/>
      <c r="AG76" s="305">
        <v>-0.02</v>
      </c>
      <c r="AH76" s="305"/>
      <c r="AI76" s="304" t="s">
        <v>209</v>
      </c>
      <c r="AJ76" s="304"/>
      <c r="AK76" s="169"/>
    </row>
    <row r="77" spans="1:37">
      <c r="A77" s="164">
        <v>5</v>
      </c>
      <c r="B77" s="156" t="s">
        <v>230</v>
      </c>
      <c r="C77" s="305">
        <v>2.27</v>
      </c>
      <c r="D77" s="305"/>
      <c r="E77" s="305">
        <v>0.04</v>
      </c>
      <c r="F77" s="305"/>
      <c r="G77" s="304" t="s">
        <v>213</v>
      </c>
      <c r="H77" s="304"/>
      <c r="I77" s="304">
        <v>5</v>
      </c>
      <c r="J77" s="304"/>
      <c r="K77" s="305" t="s">
        <v>231</v>
      </c>
      <c r="L77" s="305"/>
      <c r="M77" s="305">
        <v>1.26</v>
      </c>
      <c r="N77" s="305"/>
      <c r="O77" s="305">
        <v>0.03</v>
      </c>
      <c r="P77" s="305"/>
      <c r="Q77" s="305" t="s">
        <v>218</v>
      </c>
      <c r="R77" s="305"/>
      <c r="S77" s="155"/>
      <c r="T77" s="305" t="s">
        <v>246</v>
      </c>
      <c r="U77" s="305"/>
      <c r="V77" s="305">
        <v>2.7</v>
      </c>
      <c r="W77" s="305"/>
      <c r="X77" s="305">
        <v>0.03</v>
      </c>
      <c r="Y77" s="305"/>
      <c r="Z77" s="304" t="s">
        <v>209</v>
      </c>
      <c r="AA77" s="304"/>
      <c r="AB77" s="304">
        <v>5</v>
      </c>
      <c r="AC77" s="304"/>
      <c r="AD77" s="305" t="s">
        <v>242</v>
      </c>
      <c r="AE77" s="305"/>
      <c r="AF77" s="218"/>
      <c r="AG77" s="305">
        <v>-0.02</v>
      </c>
      <c r="AH77" s="305"/>
      <c r="AI77" s="304" t="s">
        <v>209</v>
      </c>
      <c r="AJ77" s="304"/>
      <c r="AK77" s="169"/>
    </row>
    <row r="78" spans="1:37">
      <c r="A78" s="164">
        <v>6</v>
      </c>
      <c r="B78" s="156" t="s">
        <v>210</v>
      </c>
      <c r="C78" s="305">
        <v>0.67</v>
      </c>
      <c r="D78" s="305"/>
      <c r="E78" s="305">
        <v>0.04</v>
      </c>
      <c r="F78" s="305"/>
      <c r="G78" s="304" t="s">
        <v>209</v>
      </c>
      <c r="H78" s="304"/>
      <c r="I78" s="304">
        <v>6</v>
      </c>
      <c r="J78" s="304"/>
      <c r="K78" s="305" t="s">
        <v>253</v>
      </c>
      <c r="L78" s="305"/>
      <c r="M78" s="305">
        <v>15.17</v>
      </c>
      <c r="N78" s="305"/>
      <c r="O78" s="305">
        <v>0.02</v>
      </c>
      <c r="P78" s="305"/>
      <c r="Q78" s="304" t="s">
        <v>209</v>
      </c>
      <c r="R78" s="304"/>
      <c r="S78" s="155"/>
      <c r="T78" s="305" t="s">
        <v>219</v>
      </c>
      <c r="U78" s="305"/>
      <c r="V78" s="305">
        <v>0.94</v>
      </c>
      <c r="W78" s="305"/>
      <c r="X78" s="305">
        <v>0.02</v>
      </c>
      <c r="Y78" s="305"/>
      <c r="Z78" s="304" t="s">
        <v>213</v>
      </c>
      <c r="AA78" s="304"/>
      <c r="AB78" s="304">
        <v>6</v>
      </c>
      <c r="AC78" s="304"/>
      <c r="AD78" s="305" t="s">
        <v>246</v>
      </c>
      <c r="AE78" s="305"/>
      <c r="AF78" s="218"/>
      <c r="AG78" s="305">
        <v>-0.02</v>
      </c>
      <c r="AH78" s="305"/>
      <c r="AI78" s="304" t="s">
        <v>209</v>
      </c>
      <c r="AJ78" s="304"/>
      <c r="AK78" s="169"/>
    </row>
    <row r="79" spans="1:37">
      <c r="A79" s="164">
        <v>7</v>
      </c>
      <c r="B79" s="156" t="s">
        <v>234</v>
      </c>
      <c r="C79" s="305">
        <v>21.33</v>
      </c>
      <c r="D79" s="305"/>
      <c r="E79" s="305">
        <v>0.02</v>
      </c>
      <c r="F79" s="305"/>
      <c r="G79" s="304" t="s">
        <v>209</v>
      </c>
      <c r="H79" s="304"/>
      <c r="I79" s="304">
        <v>7</v>
      </c>
      <c r="J79" s="304"/>
      <c r="K79" s="305" t="s">
        <v>210</v>
      </c>
      <c r="L79" s="305"/>
      <c r="M79" s="305">
        <v>0.31</v>
      </c>
      <c r="N79" s="305"/>
      <c r="O79" s="305">
        <v>0.02</v>
      </c>
      <c r="P79" s="305"/>
      <c r="Q79" s="304" t="s">
        <v>209</v>
      </c>
      <c r="R79" s="304"/>
      <c r="S79" s="155"/>
      <c r="T79" s="305" t="s">
        <v>234</v>
      </c>
      <c r="U79" s="305"/>
      <c r="V79" s="305">
        <v>14.37</v>
      </c>
      <c r="W79" s="305"/>
      <c r="X79" s="305">
        <v>0.02</v>
      </c>
      <c r="Y79" s="305"/>
      <c r="Z79" s="304" t="s">
        <v>209</v>
      </c>
      <c r="AA79" s="304"/>
      <c r="AB79" s="304">
        <v>7</v>
      </c>
      <c r="AC79" s="304"/>
      <c r="AD79" s="305" t="s">
        <v>233</v>
      </c>
      <c r="AE79" s="305"/>
      <c r="AF79" s="218"/>
      <c r="AG79" s="305">
        <v>-0.01</v>
      </c>
      <c r="AH79" s="305"/>
      <c r="AI79" s="304" t="s">
        <v>209</v>
      </c>
      <c r="AJ79" s="304"/>
      <c r="AK79" s="169"/>
    </row>
    <row r="80" spans="1:37">
      <c r="A80" s="164">
        <v>8</v>
      </c>
      <c r="B80" s="156" t="s">
        <v>254</v>
      </c>
      <c r="C80" s="305">
        <v>15.53</v>
      </c>
      <c r="D80" s="305"/>
      <c r="E80" s="305">
        <v>0.02</v>
      </c>
      <c r="F80" s="305"/>
      <c r="G80" s="304" t="s">
        <v>209</v>
      </c>
      <c r="H80" s="304"/>
      <c r="I80" s="304">
        <v>8</v>
      </c>
      <c r="J80" s="304"/>
      <c r="K80" s="305" t="s">
        <v>246</v>
      </c>
      <c r="L80" s="305"/>
      <c r="M80" s="305">
        <v>1.57</v>
      </c>
      <c r="N80" s="305"/>
      <c r="O80" s="305">
        <v>0.02</v>
      </c>
      <c r="P80" s="305"/>
      <c r="Q80" s="304" t="s">
        <v>209</v>
      </c>
      <c r="R80" s="304"/>
      <c r="S80" s="155"/>
      <c r="T80" s="305" t="s">
        <v>255</v>
      </c>
      <c r="U80" s="305"/>
      <c r="V80" s="305">
        <v>4.51</v>
      </c>
      <c r="W80" s="305"/>
      <c r="X80" s="305">
        <v>0.01</v>
      </c>
      <c r="Y80" s="305"/>
      <c r="Z80" s="305" t="s">
        <v>218</v>
      </c>
      <c r="AA80" s="305"/>
      <c r="AB80" s="304">
        <v>8</v>
      </c>
      <c r="AC80" s="304"/>
      <c r="AD80" s="305" t="s">
        <v>238</v>
      </c>
      <c r="AE80" s="305"/>
      <c r="AF80" s="218"/>
      <c r="AG80" s="305">
        <v>-0.01</v>
      </c>
      <c r="AH80" s="305"/>
      <c r="AI80" s="304" t="s">
        <v>209</v>
      </c>
      <c r="AJ80" s="304"/>
      <c r="AK80" s="169"/>
    </row>
    <row r="81" spans="1:40">
      <c r="A81" s="164">
        <v>9</v>
      </c>
      <c r="B81" s="156" t="s">
        <v>249</v>
      </c>
      <c r="C81" s="305">
        <v>0.6</v>
      </c>
      <c r="D81" s="305"/>
      <c r="E81" s="305">
        <v>0.02</v>
      </c>
      <c r="F81" s="305"/>
      <c r="G81" s="305" t="s">
        <v>218</v>
      </c>
      <c r="H81" s="305"/>
      <c r="I81" s="304">
        <v>9</v>
      </c>
      <c r="J81" s="304"/>
      <c r="K81" s="305" t="s">
        <v>256</v>
      </c>
      <c r="L81" s="305"/>
      <c r="M81" s="305">
        <v>5.45</v>
      </c>
      <c r="N81" s="305"/>
      <c r="O81" s="305">
        <v>0.01</v>
      </c>
      <c r="P81" s="305"/>
      <c r="Q81" s="305" t="s">
        <v>218</v>
      </c>
      <c r="R81" s="305"/>
      <c r="S81" s="155"/>
      <c r="T81" s="305" t="s">
        <v>226</v>
      </c>
      <c r="U81" s="305"/>
      <c r="V81" s="305">
        <v>1.19</v>
      </c>
      <c r="W81" s="305"/>
      <c r="X81" s="305">
        <v>0.01</v>
      </c>
      <c r="Y81" s="305"/>
      <c r="Z81" s="304" t="s">
        <v>213</v>
      </c>
      <c r="AA81" s="304"/>
      <c r="AB81" s="304">
        <v>9</v>
      </c>
      <c r="AC81" s="304"/>
      <c r="AD81" s="305" t="s">
        <v>257</v>
      </c>
      <c r="AE81" s="305"/>
      <c r="AF81" s="218"/>
      <c r="AG81" s="305">
        <v>-0.01</v>
      </c>
      <c r="AH81" s="305"/>
      <c r="AI81" s="305" t="s">
        <v>218</v>
      </c>
      <c r="AJ81" s="305"/>
      <c r="AK81" s="169"/>
    </row>
    <row r="82" spans="1:40" ht="15" thickBot="1">
      <c r="A82" s="170">
        <v>10</v>
      </c>
      <c r="B82" s="171" t="s">
        <v>258</v>
      </c>
      <c r="C82" s="327">
        <v>4.9400000000000004</v>
      </c>
      <c r="D82" s="327"/>
      <c r="E82" s="327">
        <v>0.02</v>
      </c>
      <c r="F82" s="327"/>
      <c r="G82" s="326" t="s">
        <v>209</v>
      </c>
      <c r="H82" s="326"/>
      <c r="I82" s="327">
        <v>10</v>
      </c>
      <c r="J82" s="327"/>
      <c r="K82" s="327" t="s">
        <v>233</v>
      </c>
      <c r="L82" s="327"/>
      <c r="M82" s="327">
        <v>6.72</v>
      </c>
      <c r="N82" s="327"/>
      <c r="O82" s="327">
        <v>0.01</v>
      </c>
      <c r="P82" s="327"/>
      <c r="Q82" s="326" t="s">
        <v>209</v>
      </c>
      <c r="R82" s="326"/>
      <c r="S82" s="172"/>
      <c r="T82" s="327" t="s">
        <v>259</v>
      </c>
      <c r="U82" s="327"/>
      <c r="V82" s="327">
        <v>28.78</v>
      </c>
      <c r="W82" s="327"/>
      <c r="X82" s="327">
        <v>0.01</v>
      </c>
      <c r="Y82" s="327"/>
      <c r="Z82" s="326" t="s">
        <v>209</v>
      </c>
      <c r="AA82" s="326"/>
      <c r="AB82" s="327">
        <v>10</v>
      </c>
      <c r="AC82" s="327"/>
      <c r="AD82" s="327" t="s">
        <v>253</v>
      </c>
      <c r="AE82" s="327"/>
      <c r="AF82" s="220"/>
      <c r="AG82" s="327">
        <v>-0.01</v>
      </c>
      <c r="AH82" s="327"/>
      <c r="AI82" s="326" t="s">
        <v>209</v>
      </c>
      <c r="AJ82" s="326"/>
      <c r="AK82" s="173"/>
    </row>
    <row r="83" spans="1:40" ht="15" thickTop="1"/>
    <row r="84" spans="1:40">
      <c r="AN84">
        <f>85*21000</f>
        <v>1785000</v>
      </c>
    </row>
    <row r="85" spans="1:40">
      <c r="AN85">
        <f>80*31000</f>
        <v>2480000</v>
      </c>
    </row>
    <row r="86" spans="1:40">
      <c r="AN86">
        <f>SUM(AN84:AN85)</f>
        <v>4265000</v>
      </c>
    </row>
  </sheetData>
  <mergeCells count="734">
    <mergeCell ref="U24:V24"/>
    <mergeCell ref="U25:V25"/>
    <mergeCell ref="U26:V26"/>
    <mergeCell ref="Y16:Z16"/>
    <mergeCell ref="S15:AA15"/>
    <mergeCell ref="U16:V16"/>
    <mergeCell ref="U17:V17"/>
    <mergeCell ref="U18:V18"/>
    <mergeCell ref="U19:V19"/>
    <mergeCell ref="U20:V20"/>
    <mergeCell ref="U21:V21"/>
    <mergeCell ref="U22:V22"/>
    <mergeCell ref="U23:V23"/>
    <mergeCell ref="C82:D82"/>
    <mergeCell ref="E82:F82"/>
    <mergeCell ref="G82:H82"/>
    <mergeCell ref="I82:J82"/>
    <mergeCell ref="K82:L82"/>
    <mergeCell ref="M82:N82"/>
    <mergeCell ref="T81:U81"/>
    <mergeCell ref="V81:W81"/>
    <mergeCell ref="X81:Y81"/>
    <mergeCell ref="C81:D81"/>
    <mergeCell ref="E81:F81"/>
    <mergeCell ref="G81:H81"/>
    <mergeCell ref="I81:J81"/>
    <mergeCell ref="K81:L81"/>
    <mergeCell ref="M81:N81"/>
    <mergeCell ref="O81:P81"/>
    <mergeCell ref="Q81:R81"/>
    <mergeCell ref="Z82:AA82"/>
    <mergeCell ref="AB82:AC82"/>
    <mergeCell ref="AD82:AE82"/>
    <mergeCell ref="AG82:AH82"/>
    <mergeCell ref="AI82:AJ82"/>
    <mergeCell ref="O82:P82"/>
    <mergeCell ref="Q82:R82"/>
    <mergeCell ref="T82:U82"/>
    <mergeCell ref="V82:W82"/>
    <mergeCell ref="X82:Y82"/>
    <mergeCell ref="A43:AJ43"/>
    <mergeCell ref="Z81:AA81"/>
    <mergeCell ref="AB81:AC81"/>
    <mergeCell ref="AD81:AE81"/>
    <mergeCell ref="V80:W80"/>
    <mergeCell ref="X80:Y80"/>
    <mergeCell ref="Z80:AA80"/>
    <mergeCell ref="AB80:AC80"/>
    <mergeCell ref="AD80:AE80"/>
    <mergeCell ref="AG80:AH80"/>
    <mergeCell ref="AI80:AJ80"/>
    <mergeCell ref="AG81:AH81"/>
    <mergeCell ref="AI81:AJ81"/>
    <mergeCell ref="C80:D80"/>
    <mergeCell ref="E80:F80"/>
    <mergeCell ref="G80:H80"/>
    <mergeCell ref="I80:J80"/>
    <mergeCell ref="K80:L80"/>
    <mergeCell ref="M80:N80"/>
    <mergeCell ref="O80:P80"/>
    <mergeCell ref="Q80:R80"/>
    <mergeCell ref="T79:U79"/>
    <mergeCell ref="T80:U80"/>
    <mergeCell ref="V79:W79"/>
    <mergeCell ref="X79:Y79"/>
    <mergeCell ref="Z79:AA79"/>
    <mergeCell ref="AB79:AC79"/>
    <mergeCell ref="AD79:AE79"/>
    <mergeCell ref="AG79:AH79"/>
    <mergeCell ref="AI79:AJ79"/>
    <mergeCell ref="C79:D79"/>
    <mergeCell ref="E79:F79"/>
    <mergeCell ref="G79:H79"/>
    <mergeCell ref="I79:J79"/>
    <mergeCell ref="K79:L79"/>
    <mergeCell ref="M79:N79"/>
    <mergeCell ref="O79:P79"/>
    <mergeCell ref="Q79:R79"/>
    <mergeCell ref="T77:U77"/>
    <mergeCell ref="T78:U78"/>
    <mergeCell ref="V78:W78"/>
    <mergeCell ref="X78:Y78"/>
    <mergeCell ref="Z78:AA78"/>
    <mergeCell ref="AB78:AC78"/>
    <mergeCell ref="AD78:AE78"/>
    <mergeCell ref="AG78:AH78"/>
    <mergeCell ref="AI78:AJ78"/>
    <mergeCell ref="C77:D77"/>
    <mergeCell ref="E77:F77"/>
    <mergeCell ref="G77:H77"/>
    <mergeCell ref="I77:J77"/>
    <mergeCell ref="K77:L77"/>
    <mergeCell ref="M77:N77"/>
    <mergeCell ref="O77:P77"/>
    <mergeCell ref="Q77:R77"/>
    <mergeCell ref="C78:D78"/>
    <mergeCell ref="E78:F78"/>
    <mergeCell ref="G78:H78"/>
    <mergeCell ref="I78:J78"/>
    <mergeCell ref="K78:L78"/>
    <mergeCell ref="M78:N78"/>
    <mergeCell ref="O78:P78"/>
    <mergeCell ref="Q78:R78"/>
    <mergeCell ref="V76:W76"/>
    <mergeCell ref="X76:Y76"/>
    <mergeCell ref="Z76:AA76"/>
    <mergeCell ref="AB76:AC76"/>
    <mergeCell ref="AD76:AE76"/>
    <mergeCell ref="AG76:AH76"/>
    <mergeCell ref="AI76:AJ76"/>
    <mergeCell ref="V77:W77"/>
    <mergeCell ref="X77:Y77"/>
    <mergeCell ref="Z77:AA77"/>
    <mergeCell ref="AB77:AC77"/>
    <mergeCell ref="AD77:AE77"/>
    <mergeCell ref="AG77:AH77"/>
    <mergeCell ref="AI77:AJ77"/>
    <mergeCell ref="C76:D76"/>
    <mergeCell ref="E76:F76"/>
    <mergeCell ref="G76:H76"/>
    <mergeCell ref="I76:J76"/>
    <mergeCell ref="K76:L76"/>
    <mergeCell ref="M76:N76"/>
    <mergeCell ref="O76:P76"/>
    <mergeCell ref="Q76:R76"/>
    <mergeCell ref="T75:U75"/>
    <mergeCell ref="T76:U76"/>
    <mergeCell ref="AI75:AJ75"/>
    <mergeCell ref="C75:D75"/>
    <mergeCell ref="E75:F75"/>
    <mergeCell ref="G75:H75"/>
    <mergeCell ref="I75:J75"/>
    <mergeCell ref="K75:L75"/>
    <mergeCell ref="M75:N75"/>
    <mergeCell ref="O75:P75"/>
    <mergeCell ref="Q75:R75"/>
    <mergeCell ref="AD74:AE74"/>
    <mergeCell ref="AG74:AH74"/>
    <mergeCell ref="V73:W73"/>
    <mergeCell ref="X73:Y73"/>
    <mergeCell ref="Z73:AA73"/>
    <mergeCell ref="AB73:AC73"/>
    <mergeCell ref="AD73:AE73"/>
    <mergeCell ref="AG73:AH73"/>
    <mergeCell ref="V75:W75"/>
    <mergeCell ref="X75:Y75"/>
    <mergeCell ref="Z75:AA75"/>
    <mergeCell ref="AB75:AC75"/>
    <mergeCell ref="AD75:AE75"/>
    <mergeCell ref="AG75:AH75"/>
    <mergeCell ref="AI73:AJ73"/>
    <mergeCell ref="C74:D74"/>
    <mergeCell ref="E74:F74"/>
    <mergeCell ref="G74:H74"/>
    <mergeCell ref="I74:J74"/>
    <mergeCell ref="K74:L74"/>
    <mergeCell ref="M74:N74"/>
    <mergeCell ref="O74:P74"/>
    <mergeCell ref="Q74:R74"/>
    <mergeCell ref="AI74:AJ74"/>
    <mergeCell ref="C73:D73"/>
    <mergeCell ref="E73:F73"/>
    <mergeCell ref="G73:H73"/>
    <mergeCell ref="I73:J73"/>
    <mergeCell ref="K73:L73"/>
    <mergeCell ref="M73:N73"/>
    <mergeCell ref="O73:P73"/>
    <mergeCell ref="Q73:R73"/>
    <mergeCell ref="T73:U73"/>
    <mergeCell ref="T74:U74"/>
    <mergeCell ref="V74:W74"/>
    <mergeCell ref="X74:Y74"/>
    <mergeCell ref="Z74:AA74"/>
    <mergeCell ref="AB74:AC74"/>
    <mergeCell ref="A71:H71"/>
    <mergeCell ref="I71:R71"/>
    <mergeCell ref="S71:AA71"/>
    <mergeCell ref="AB71:AJ71"/>
    <mergeCell ref="W69:X69"/>
    <mergeCell ref="Y69:Z69"/>
    <mergeCell ref="AA69:AB69"/>
    <mergeCell ref="AC69:AD69"/>
    <mergeCell ref="C72:D72"/>
    <mergeCell ref="E72:F72"/>
    <mergeCell ref="G72:H72"/>
    <mergeCell ref="I72:J72"/>
    <mergeCell ref="K72:L72"/>
    <mergeCell ref="M72:N72"/>
    <mergeCell ref="O72:P72"/>
    <mergeCell ref="Q72:R72"/>
    <mergeCell ref="T72:U72"/>
    <mergeCell ref="V72:W72"/>
    <mergeCell ref="X72:Y72"/>
    <mergeCell ref="Z72:AA72"/>
    <mergeCell ref="AB72:AC72"/>
    <mergeCell ref="AD72:AE72"/>
    <mergeCell ref="AI72:AJ72"/>
    <mergeCell ref="AG72:AH72"/>
    <mergeCell ref="AH69:AI69"/>
    <mergeCell ref="AJ69:AK69"/>
    <mergeCell ref="S68:T68"/>
    <mergeCell ref="U68:V68"/>
    <mergeCell ref="W68:X68"/>
    <mergeCell ref="Y68:Z68"/>
    <mergeCell ref="AA68:AB68"/>
    <mergeCell ref="AC68:AD68"/>
    <mergeCell ref="AF68:AG68"/>
    <mergeCell ref="AH68:AI68"/>
    <mergeCell ref="B69:C69"/>
    <mergeCell ref="D69:E69"/>
    <mergeCell ref="F69:G69"/>
    <mergeCell ref="H69:I69"/>
    <mergeCell ref="J69:K69"/>
    <mergeCell ref="AF69:AG69"/>
    <mergeCell ref="L69:M69"/>
    <mergeCell ref="N69:O69"/>
    <mergeCell ref="P69:Q69"/>
    <mergeCell ref="S69:T69"/>
    <mergeCell ref="U69:V69"/>
    <mergeCell ref="B68:C68"/>
    <mergeCell ref="D68:E68"/>
    <mergeCell ref="F68:G68"/>
    <mergeCell ref="H68:I68"/>
    <mergeCell ref="J68:K68"/>
    <mergeCell ref="L68:M68"/>
    <mergeCell ref="N68:O68"/>
    <mergeCell ref="P68:Q68"/>
    <mergeCell ref="AJ66:AK66"/>
    <mergeCell ref="B67:C67"/>
    <mergeCell ref="D67:E67"/>
    <mergeCell ref="F67:G67"/>
    <mergeCell ref="H67:I67"/>
    <mergeCell ref="J67:K67"/>
    <mergeCell ref="L67:M67"/>
    <mergeCell ref="N67:O67"/>
    <mergeCell ref="P67:Q67"/>
    <mergeCell ref="S67:T67"/>
    <mergeCell ref="U67:V67"/>
    <mergeCell ref="W67:X67"/>
    <mergeCell ref="Y67:Z67"/>
    <mergeCell ref="AA67:AB67"/>
    <mergeCell ref="AC67:AD67"/>
    <mergeCell ref="AJ68:AK68"/>
    <mergeCell ref="AF67:AG67"/>
    <mergeCell ref="AH67:AI67"/>
    <mergeCell ref="AJ67:AK67"/>
    <mergeCell ref="S66:T66"/>
    <mergeCell ref="U66:V66"/>
    <mergeCell ref="W66:X66"/>
    <mergeCell ref="Y66:Z66"/>
    <mergeCell ref="AA66:AB66"/>
    <mergeCell ref="AC66:AD66"/>
    <mergeCell ref="AF66:AG66"/>
    <mergeCell ref="AH66:AI66"/>
    <mergeCell ref="B66:C66"/>
    <mergeCell ref="D66:E66"/>
    <mergeCell ref="F66:G66"/>
    <mergeCell ref="H66:I66"/>
    <mergeCell ref="J66:K66"/>
    <mergeCell ref="L66:M66"/>
    <mergeCell ref="N66:O66"/>
    <mergeCell ref="P66:Q66"/>
    <mergeCell ref="AJ64:AK64"/>
    <mergeCell ref="B65:C65"/>
    <mergeCell ref="D65:E65"/>
    <mergeCell ref="F65:G65"/>
    <mergeCell ref="H65:I65"/>
    <mergeCell ref="J65:K65"/>
    <mergeCell ref="L65:M65"/>
    <mergeCell ref="N65:O65"/>
    <mergeCell ref="P65:Q65"/>
    <mergeCell ref="S65:T65"/>
    <mergeCell ref="U65:V65"/>
    <mergeCell ref="W65:X65"/>
    <mergeCell ref="Y65:Z65"/>
    <mergeCell ref="AA65:AB65"/>
    <mergeCell ref="AC65:AD65"/>
    <mergeCell ref="AF65:AG65"/>
    <mergeCell ref="AH65:AI65"/>
    <mergeCell ref="AJ65:AK65"/>
    <mergeCell ref="S64:T64"/>
    <mergeCell ref="U64:V64"/>
    <mergeCell ref="W64:X64"/>
    <mergeCell ref="Y64:Z64"/>
    <mergeCell ref="AA64:AB64"/>
    <mergeCell ref="AC64:AD64"/>
    <mergeCell ref="AF64:AG64"/>
    <mergeCell ref="AH64:AI64"/>
    <mergeCell ref="B64:C64"/>
    <mergeCell ref="D64:E64"/>
    <mergeCell ref="F64:G64"/>
    <mergeCell ref="H64:I64"/>
    <mergeCell ref="J64:K64"/>
    <mergeCell ref="L64:M64"/>
    <mergeCell ref="N64:O64"/>
    <mergeCell ref="P64:Q64"/>
    <mergeCell ref="AJ62:AK62"/>
    <mergeCell ref="B63:C63"/>
    <mergeCell ref="D63:E63"/>
    <mergeCell ref="F63:G63"/>
    <mergeCell ref="H63:I63"/>
    <mergeCell ref="J63:K63"/>
    <mergeCell ref="L63:M63"/>
    <mergeCell ref="N63:O63"/>
    <mergeCell ref="P63:Q63"/>
    <mergeCell ref="S63:T63"/>
    <mergeCell ref="U63:V63"/>
    <mergeCell ref="W63:X63"/>
    <mergeCell ref="Y63:Z63"/>
    <mergeCell ref="AA63:AB63"/>
    <mergeCell ref="AC63:AD63"/>
    <mergeCell ref="AF63:AG63"/>
    <mergeCell ref="AH63:AI63"/>
    <mergeCell ref="AJ63:AK63"/>
    <mergeCell ref="S62:T62"/>
    <mergeCell ref="U62:V62"/>
    <mergeCell ref="W62:X62"/>
    <mergeCell ref="Y62:Z62"/>
    <mergeCell ref="AA62:AB62"/>
    <mergeCell ref="AC62:AD62"/>
    <mergeCell ref="AF62:AG62"/>
    <mergeCell ref="AH62:AI62"/>
    <mergeCell ref="B62:C62"/>
    <mergeCell ref="D62:E62"/>
    <mergeCell ref="F62:G62"/>
    <mergeCell ref="H62:I62"/>
    <mergeCell ref="J62:K62"/>
    <mergeCell ref="L62:M62"/>
    <mergeCell ref="N62:O62"/>
    <mergeCell ref="P62:Q62"/>
    <mergeCell ref="AJ60:AK60"/>
    <mergeCell ref="B61:C61"/>
    <mergeCell ref="D61:E61"/>
    <mergeCell ref="F61:G61"/>
    <mergeCell ref="H61:I61"/>
    <mergeCell ref="J61:K61"/>
    <mergeCell ref="L61:M61"/>
    <mergeCell ref="N61:O61"/>
    <mergeCell ref="P61:Q61"/>
    <mergeCell ref="S61:T61"/>
    <mergeCell ref="U61:V61"/>
    <mergeCell ref="W61:X61"/>
    <mergeCell ref="Y61:Z61"/>
    <mergeCell ref="AA61:AB61"/>
    <mergeCell ref="AC61:AD61"/>
    <mergeCell ref="H60:I60"/>
    <mergeCell ref="A58:I58"/>
    <mergeCell ref="J58:R58"/>
    <mergeCell ref="AF61:AG61"/>
    <mergeCell ref="AH61:AI61"/>
    <mergeCell ref="AJ61:AK61"/>
    <mergeCell ref="S60:T60"/>
    <mergeCell ref="U60:V60"/>
    <mergeCell ref="W60:X60"/>
    <mergeCell ref="Y60:Z60"/>
    <mergeCell ref="AA60:AB60"/>
    <mergeCell ref="AC60:AD60"/>
    <mergeCell ref="AF60:AG60"/>
    <mergeCell ref="AH60:AI60"/>
    <mergeCell ref="U59:V59"/>
    <mergeCell ref="W59:X59"/>
    <mergeCell ref="Y59:Z59"/>
    <mergeCell ref="AA59:AB59"/>
    <mergeCell ref="AC59:AD59"/>
    <mergeCell ref="AF59:AG59"/>
    <mergeCell ref="AH59:AI59"/>
    <mergeCell ref="AJ59:AK59"/>
    <mergeCell ref="B60:C60"/>
    <mergeCell ref="D60:E60"/>
    <mergeCell ref="F60:G60"/>
    <mergeCell ref="J60:K60"/>
    <mergeCell ref="L60:M60"/>
    <mergeCell ref="N60:O60"/>
    <mergeCell ref="P60:Q60"/>
    <mergeCell ref="B59:C59"/>
    <mergeCell ref="D59:E59"/>
    <mergeCell ref="F59:G59"/>
    <mergeCell ref="H59:I59"/>
    <mergeCell ref="J59:K59"/>
    <mergeCell ref="L59:M59"/>
    <mergeCell ref="N59:O59"/>
    <mergeCell ref="P59:Q59"/>
    <mergeCell ref="S59:T59"/>
    <mergeCell ref="U56:V56"/>
    <mergeCell ref="W56:X56"/>
    <mergeCell ref="Y56:Z56"/>
    <mergeCell ref="AA56:AB56"/>
    <mergeCell ref="AC56:AD56"/>
    <mergeCell ref="AF56:AG56"/>
    <mergeCell ref="AH56:AI56"/>
    <mergeCell ref="AJ56:AK56"/>
    <mergeCell ref="S58:AB58"/>
    <mergeCell ref="AC58:AK58"/>
    <mergeCell ref="B56:C56"/>
    <mergeCell ref="D56:E56"/>
    <mergeCell ref="F56:G56"/>
    <mergeCell ref="H56:I56"/>
    <mergeCell ref="L56:M56"/>
    <mergeCell ref="S55:T55"/>
    <mergeCell ref="N56:O56"/>
    <mergeCell ref="P56:Q56"/>
    <mergeCell ref="S56:T56"/>
    <mergeCell ref="N55:O55"/>
    <mergeCell ref="P55:Q55"/>
    <mergeCell ref="B55:C55"/>
    <mergeCell ref="D55:E55"/>
    <mergeCell ref="F55:G55"/>
    <mergeCell ref="H55:I55"/>
    <mergeCell ref="J55:K55"/>
    <mergeCell ref="L55:M55"/>
    <mergeCell ref="B54:C54"/>
    <mergeCell ref="D54:E54"/>
    <mergeCell ref="F54:G54"/>
    <mergeCell ref="H54:I54"/>
    <mergeCell ref="J54:K54"/>
    <mergeCell ref="N54:O54"/>
    <mergeCell ref="P54:Q54"/>
    <mergeCell ref="S54:T54"/>
    <mergeCell ref="AJ54:AK54"/>
    <mergeCell ref="AF54:AG54"/>
    <mergeCell ref="AH54:AI54"/>
    <mergeCell ref="U54:V54"/>
    <mergeCell ref="Y54:Z54"/>
    <mergeCell ref="W54:X54"/>
    <mergeCell ref="AH53:AI53"/>
    <mergeCell ref="AJ53:AK53"/>
    <mergeCell ref="S53:T53"/>
    <mergeCell ref="U53:V53"/>
    <mergeCell ref="W53:X53"/>
    <mergeCell ref="Y53:Z53"/>
    <mergeCell ref="AA53:AB53"/>
    <mergeCell ref="L54:M54"/>
    <mergeCell ref="AA55:AB55"/>
    <mergeCell ref="AC55:AD55"/>
    <mergeCell ref="AA54:AB54"/>
    <mergeCell ref="AC54:AD54"/>
    <mergeCell ref="AC53:AD53"/>
    <mergeCell ref="AF55:AG55"/>
    <mergeCell ref="AH55:AI55"/>
    <mergeCell ref="AJ55:AK55"/>
    <mergeCell ref="U55:V55"/>
    <mergeCell ref="W55:X55"/>
    <mergeCell ref="Y55:Z55"/>
    <mergeCell ref="B53:C53"/>
    <mergeCell ref="D53:E53"/>
    <mergeCell ref="F53:G53"/>
    <mergeCell ref="H53:I53"/>
    <mergeCell ref="J53:K53"/>
    <mergeCell ref="L53:M53"/>
    <mergeCell ref="N53:O53"/>
    <mergeCell ref="P53:Q53"/>
    <mergeCell ref="AF53:AG53"/>
    <mergeCell ref="AJ51:AK51"/>
    <mergeCell ref="B52:C52"/>
    <mergeCell ref="D52:E52"/>
    <mergeCell ref="F52:G52"/>
    <mergeCell ref="H52:I52"/>
    <mergeCell ref="J52:K52"/>
    <mergeCell ref="L52:M52"/>
    <mergeCell ref="N52:O52"/>
    <mergeCell ref="P52:Q52"/>
    <mergeCell ref="S52:T52"/>
    <mergeCell ref="U52:V52"/>
    <mergeCell ref="W52:X52"/>
    <mergeCell ref="Y52:Z52"/>
    <mergeCell ref="AA52:AB52"/>
    <mergeCell ref="AC52:AD52"/>
    <mergeCell ref="AF52:AG52"/>
    <mergeCell ref="AH52:AI52"/>
    <mergeCell ref="S51:T51"/>
    <mergeCell ref="U51:V51"/>
    <mergeCell ref="W51:X51"/>
    <mergeCell ref="Y51:Z51"/>
    <mergeCell ref="AA51:AB51"/>
    <mergeCell ref="AC51:AD51"/>
    <mergeCell ref="AJ52:AK52"/>
    <mergeCell ref="AF51:AG51"/>
    <mergeCell ref="AH51:AI51"/>
    <mergeCell ref="B51:C51"/>
    <mergeCell ref="D51:E51"/>
    <mergeCell ref="F51:G51"/>
    <mergeCell ref="H51:I51"/>
    <mergeCell ref="J51:K51"/>
    <mergeCell ref="L51:M51"/>
    <mergeCell ref="N51:O51"/>
    <mergeCell ref="P51:Q51"/>
    <mergeCell ref="AJ49:AK49"/>
    <mergeCell ref="B50:C50"/>
    <mergeCell ref="D50:E50"/>
    <mergeCell ref="F50:G50"/>
    <mergeCell ref="H50:I50"/>
    <mergeCell ref="J50:K50"/>
    <mergeCell ref="L50:M50"/>
    <mergeCell ref="N50:O50"/>
    <mergeCell ref="P50:Q50"/>
    <mergeCell ref="S50:T50"/>
    <mergeCell ref="U50:V50"/>
    <mergeCell ref="W50:X50"/>
    <mergeCell ref="Y50:Z50"/>
    <mergeCell ref="AA50:AB50"/>
    <mergeCell ref="AC50:AD50"/>
    <mergeCell ref="AF50:AG50"/>
    <mergeCell ref="AH50:AI50"/>
    <mergeCell ref="AJ50:AK50"/>
    <mergeCell ref="S49:T49"/>
    <mergeCell ref="U49:V49"/>
    <mergeCell ref="W49:X49"/>
    <mergeCell ref="Y49:Z49"/>
    <mergeCell ref="AA49:AB49"/>
    <mergeCell ref="AC49:AD49"/>
    <mergeCell ref="AF49:AG49"/>
    <mergeCell ref="AH49:AI49"/>
    <mergeCell ref="B49:C49"/>
    <mergeCell ref="D49:E49"/>
    <mergeCell ref="F49:G49"/>
    <mergeCell ref="H49:I49"/>
    <mergeCell ref="J49:K49"/>
    <mergeCell ref="L49:M49"/>
    <mergeCell ref="N49:O49"/>
    <mergeCell ref="P49:Q49"/>
    <mergeCell ref="AJ47:AK47"/>
    <mergeCell ref="B48:C48"/>
    <mergeCell ref="D48:E48"/>
    <mergeCell ref="F48:G48"/>
    <mergeCell ref="H48:I48"/>
    <mergeCell ref="J48:K48"/>
    <mergeCell ref="L48:M48"/>
    <mergeCell ref="N48:O48"/>
    <mergeCell ref="P48:Q48"/>
    <mergeCell ref="S48:T48"/>
    <mergeCell ref="U48:V48"/>
    <mergeCell ref="W48:X48"/>
    <mergeCell ref="Y48:Z48"/>
    <mergeCell ref="AA48:AB48"/>
    <mergeCell ref="AC48:AD48"/>
    <mergeCell ref="AF48:AG48"/>
    <mergeCell ref="AH48:AI48"/>
    <mergeCell ref="AJ48:AK48"/>
    <mergeCell ref="S47:T47"/>
    <mergeCell ref="U47:V47"/>
    <mergeCell ref="W47:X47"/>
    <mergeCell ref="Y47:Z47"/>
    <mergeCell ref="AA47:AB47"/>
    <mergeCell ref="AC47:AD47"/>
    <mergeCell ref="AF47:AG47"/>
    <mergeCell ref="AH47:AI47"/>
    <mergeCell ref="B47:C47"/>
    <mergeCell ref="D47:E47"/>
    <mergeCell ref="F47:G47"/>
    <mergeCell ref="H47:I47"/>
    <mergeCell ref="J47:K47"/>
    <mergeCell ref="L47:M47"/>
    <mergeCell ref="N47:O47"/>
    <mergeCell ref="P47:Q47"/>
    <mergeCell ref="A45:I45"/>
    <mergeCell ref="J45:R45"/>
    <mergeCell ref="S45:AB45"/>
    <mergeCell ref="AC45:AK45"/>
    <mergeCell ref="B46:C46"/>
    <mergeCell ref="D46:E46"/>
    <mergeCell ref="F46:G46"/>
    <mergeCell ref="H46:I46"/>
    <mergeCell ref="J46:K46"/>
    <mergeCell ref="L46:M46"/>
    <mergeCell ref="N46:O46"/>
    <mergeCell ref="P46:Q46"/>
    <mergeCell ref="S46:T46"/>
    <mergeCell ref="U46:V46"/>
    <mergeCell ref="W46:X46"/>
    <mergeCell ref="Y46:Z46"/>
    <mergeCell ref="AA46:AB46"/>
    <mergeCell ref="AC46:AD46"/>
    <mergeCell ref="AF46:AG46"/>
    <mergeCell ref="AH46:AI46"/>
    <mergeCell ref="AJ46:AK46"/>
    <mergeCell ref="A3:I3"/>
    <mergeCell ref="J3:R3"/>
    <mergeCell ref="S3:AB3"/>
    <mergeCell ref="AC3:AK3"/>
    <mergeCell ref="B4:C4"/>
    <mergeCell ref="D4:E4"/>
    <mergeCell ref="F4:G4"/>
    <mergeCell ref="H4:I4"/>
    <mergeCell ref="J4:K4"/>
    <mergeCell ref="L4:M4"/>
    <mergeCell ref="AJ4:AK4"/>
    <mergeCell ref="Y4:Z4"/>
    <mergeCell ref="AA4:AB4"/>
    <mergeCell ref="AC4:AD4"/>
    <mergeCell ref="AF4:AG4"/>
    <mergeCell ref="AH4:AI4"/>
    <mergeCell ref="N4:O4"/>
    <mergeCell ref="P4:Q4"/>
    <mergeCell ref="S4:T4"/>
    <mergeCell ref="U4:V4"/>
    <mergeCell ref="W4:X4"/>
    <mergeCell ref="AJ5:AK5"/>
    <mergeCell ref="J6:K6"/>
    <mergeCell ref="L6:M6"/>
    <mergeCell ref="U5:V5"/>
    <mergeCell ref="W5:X5"/>
    <mergeCell ref="Y5:Z5"/>
    <mergeCell ref="AA5:AB5"/>
    <mergeCell ref="AC5:AD5"/>
    <mergeCell ref="AJ6:AK6"/>
    <mergeCell ref="J5:K5"/>
    <mergeCell ref="L5:M5"/>
    <mergeCell ref="P5:Q5"/>
    <mergeCell ref="AF5:AG5"/>
    <mergeCell ref="AH5:AI5"/>
    <mergeCell ref="Y6:Z6"/>
    <mergeCell ref="AA6:AB6"/>
    <mergeCell ref="AC6:AD6"/>
    <mergeCell ref="AF6:AG6"/>
    <mergeCell ref="AH6:AI6"/>
    <mergeCell ref="P6:Q6"/>
    <mergeCell ref="U6:V6"/>
    <mergeCell ref="W6:X6"/>
    <mergeCell ref="AJ7:AK7"/>
    <mergeCell ref="J8:K8"/>
    <mergeCell ref="L8:M8"/>
    <mergeCell ref="U7:V7"/>
    <mergeCell ref="W7:X7"/>
    <mergeCell ref="Y7:Z7"/>
    <mergeCell ref="AA7:AB7"/>
    <mergeCell ref="AC7:AD7"/>
    <mergeCell ref="AJ8:AK8"/>
    <mergeCell ref="J7:K7"/>
    <mergeCell ref="L7:M7"/>
    <mergeCell ref="P7:Q7"/>
    <mergeCell ref="AF7:AG7"/>
    <mergeCell ref="AH7:AI7"/>
    <mergeCell ref="Y8:Z8"/>
    <mergeCell ref="AA8:AB8"/>
    <mergeCell ref="AC8:AD8"/>
    <mergeCell ref="AF8:AG8"/>
    <mergeCell ref="AH8:AI8"/>
    <mergeCell ref="P8:Q8"/>
    <mergeCell ref="U8:V8"/>
    <mergeCell ref="W8:X8"/>
    <mergeCell ref="AJ9:AK9"/>
    <mergeCell ref="J10:K10"/>
    <mergeCell ref="L10:M10"/>
    <mergeCell ref="U9:V9"/>
    <mergeCell ref="W9:X9"/>
    <mergeCell ref="Y9:Z9"/>
    <mergeCell ref="AA9:AB9"/>
    <mergeCell ref="AC9:AD9"/>
    <mergeCell ref="AJ10:AK10"/>
    <mergeCell ref="J9:K9"/>
    <mergeCell ref="L9:M9"/>
    <mergeCell ref="P9:Q9"/>
    <mergeCell ref="AF9:AG9"/>
    <mergeCell ref="AH9:AI9"/>
    <mergeCell ref="Y10:Z10"/>
    <mergeCell ref="AA10:AB10"/>
    <mergeCell ref="AC10:AD10"/>
    <mergeCell ref="AF10:AG10"/>
    <mergeCell ref="AH10:AI10"/>
    <mergeCell ref="P10:Q10"/>
    <mergeCell ref="U10:V10"/>
    <mergeCell ref="W10:X10"/>
    <mergeCell ref="AJ11:AK11"/>
    <mergeCell ref="J12:K12"/>
    <mergeCell ref="L12:M12"/>
    <mergeCell ref="U11:V11"/>
    <mergeCell ref="W11:X11"/>
    <mergeCell ref="Y11:Z11"/>
    <mergeCell ref="AA11:AB11"/>
    <mergeCell ref="AC11:AD11"/>
    <mergeCell ref="J11:K11"/>
    <mergeCell ref="L11:M11"/>
    <mergeCell ref="P11:Q11"/>
    <mergeCell ref="AA12:AB12"/>
    <mergeCell ref="AC12:AD12"/>
    <mergeCell ref="AF12:AG12"/>
    <mergeCell ref="AH12:AI12"/>
    <mergeCell ref="P12:Q12"/>
    <mergeCell ref="U12:V12"/>
    <mergeCell ref="W12:X12"/>
    <mergeCell ref="AF11:AG11"/>
    <mergeCell ref="AH11:AI11"/>
    <mergeCell ref="A1:AJ1"/>
    <mergeCell ref="AA14:AB14"/>
    <mergeCell ref="AC14:AD14"/>
    <mergeCell ref="AF14:AG14"/>
    <mergeCell ref="AH14:AI14"/>
    <mergeCell ref="AJ14:AK14"/>
    <mergeCell ref="P14:Q14"/>
    <mergeCell ref="U14:V14"/>
    <mergeCell ref="W14:X14"/>
    <mergeCell ref="Y14:Z14"/>
    <mergeCell ref="AF13:AG13"/>
    <mergeCell ref="AH13:AI13"/>
    <mergeCell ref="AJ13:AK13"/>
    <mergeCell ref="L14:M14"/>
    <mergeCell ref="U13:V13"/>
    <mergeCell ref="W13:X13"/>
    <mergeCell ref="Y13:Z13"/>
    <mergeCell ref="AA13:AB13"/>
    <mergeCell ref="AC13:AD13"/>
    <mergeCell ref="AJ12:AK12"/>
    <mergeCell ref="J13:K13"/>
    <mergeCell ref="L13:M13"/>
    <mergeCell ref="P13:Q13"/>
    <mergeCell ref="Y12:Z12"/>
    <mergeCell ref="J15:R15"/>
    <mergeCell ref="P16:Q16"/>
    <mergeCell ref="P17:Q17"/>
    <mergeCell ref="L16:M16"/>
    <mergeCell ref="L17:M17"/>
    <mergeCell ref="A15:I15"/>
    <mergeCell ref="B16:C16"/>
    <mergeCell ref="D16:E16"/>
    <mergeCell ref="F16:G16"/>
    <mergeCell ref="H16:I16"/>
    <mergeCell ref="P18:Q18"/>
    <mergeCell ref="P19:Q19"/>
    <mergeCell ref="P20:Q20"/>
    <mergeCell ref="P21:Q21"/>
    <mergeCell ref="P22:Q22"/>
    <mergeCell ref="P23:Q23"/>
    <mergeCell ref="P24:Q24"/>
    <mergeCell ref="P25:Q25"/>
    <mergeCell ref="P26:Q26"/>
    <mergeCell ref="L18:M18"/>
    <mergeCell ref="L19:M19"/>
    <mergeCell ref="L20:M20"/>
    <mergeCell ref="L21:M21"/>
    <mergeCell ref="L22:M22"/>
    <mergeCell ref="L23:M23"/>
    <mergeCell ref="L24:M24"/>
    <mergeCell ref="L25:M25"/>
    <mergeCell ref="L26:M26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J15"/>
  <sheetViews>
    <sheetView workbookViewId="0">
      <selection activeCell="H8" sqref="H8"/>
    </sheetView>
  </sheetViews>
  <sheetFormatPr defaultRowHeight="14.4"/>
  <cols>
    <col min="1" max="1" width="6.109375" customWidth="1"/>
    <col min="2" max="2" width="41.109375" customWidth="1"/>
    <col min="3" max="3" width="10.5546875" customWidth="1"/>
    <col min="4" max="4" width="11.5546875" customWidth="1"/>
    <col min="5" max="5" width="11.109375" customWidth="1"/>
    <col min="6" max="6" width="11.6640625" customWidth="1"/>
    <col min="7" max="7" width="11.5546875" customWidth="1"/>
    <col min="8" max="10" width="11.88671875" customWidth="1"/>
  </cols>
  <sheetData>
    <row r="1" spans="1:10" ht="24" customHeight="1">
      <c r="A1" s="332" t="s">
        <v>124</v>
      </c>
      <c r="B1" s="332"/>
      <c r="C1" s="332"/>
      <c r="D1" s="332"/>
      <c r="E1" s="332"/>
      <c r="F1" s="332"/>
      <c r="G1" s="332"/>
      <c r="H1" s="332"/>
      <c r="I1" s="332"/>
      <c r="J1" s="332"/>
    </row>
    <row r="3" spans="1:10">
      <c r="A3" s="330" t="s">
        <v>2</v>
      </c>
      <c r="B3" s="330" t="s">
        <v>114</v>
      </c>
      <c r="C3" s="334" t="s">
        <v>117</v>
      </c>
      <c r="D3" s="334"/>
      <c r="E3" s="334" t="s">
        <v>120</v>
      </c>
      <c r="F3" s="334"/>
      <c r="G3" s="334" t="s">
        <v>121</v>
      </c>
      <c r="H3" s="334"/>
      <c r="I3" s="334" t="s">
        <v>122</v>
      </c>
      <c r="J3" s="334"/>
    </row>
    <row r="4" spans="1:10">
      <c r="A4" s="331"/>
      <c r="B4" s="331"/>
      <c r="C4" s="38" t="s">
        <v>118</v>
      </c>
      <c r="D4" s="38" t="s">
        <v>119</v>
      </c>
      <c r="E4" s="38" t="s">
        <v>118</v>
      </c>
      <c r="F4" s="38" t="s">
        <v>119</v>
      </c>
      <c r="G4" s="38" t="s">
        <v>118</v>
      </c>
      <c r="H4" s="38" t="s">
        <v>119</v>
      </c>
      <c r="I4" s="38" t="s">
        <v>118</v>
      </c>
      <c r="J4" s="38" t="s">
        <v>119</v>
      </c>
    </row>
    <row r="5" spans="1:10" ht="26.25" customHeight="1">
      <c r="A5" s="36">
        <v>1</v>
      </c>
      <c r="B5" s="37" t="s">
        <v>123</v>
      </c>
      <c r="C5" s="1">
        <v>4.91</v>
      </c>
      <c r="D5" s="1">
        <v>5.01</v>
      </c>
      <c r="E5" s="1">
        <v>5.32</v>
      </c>
      <c r="F5" s="1">
        <v>5.01</v>
      </c>
      <c r="G5" s="1"/>
      <c r="H5" s="1"/>
      <c r="I5" s="1"/>
      <c r="J5" s="1"/>
    </row>
    <row r="6" spans="1:10" ht="24.75" customHeight="1">
      <c r="A6" s="36">
        <v>2</v>
      </c>
      <c r="B6" s="37" t="s">
        <v>115</v>
      </c>
      <c r="C6" s="1">
        <v>37.71</v>
      </c>
      <c r="D6" s="260">
        <v>2377.5</v>
      </c>
      <c r="E6" s="1">
        <v>38.75</v>
      </c>
      <c r="F6" s="259">
        <v>2472.8000000000002</v>
      </c>
      <c r="G6" s="1"/>
      <c r="H6" s="1"/>
      <c r="I6" s="1"/>
      <c r="J6" s="1"/>
    </row>
    <row r="7" spans="1:10" ht="27" customHeight="1">
      <c r="A7" s="36">
        <v>3</v>
      </c>
      <c r="B7" s="37" t="s">
        <v>116</v>
      </c>
      <c r="C7" s="1">
        <v>51.57</v>
      </c>
      <c r="D7" s="259">
        <v>3227.2</v>
      </c>
      <c r="E7" s="1">
        <v>53.08</v>
      </c>
      <c r="F7" s="259">
        <v>3366.8</v>
      </c>
      <c r="G7" s="1"/>
      <c r="H7" s="1"/>
      <c r="I7" s="1"/>
      <c r="J7" s="1"/>
    </row>
    <row r="10" spans="1:10">
      <c r="A10" s="333" t="s">
        <v>157</v>
      </c>
      <c r="B10" s="333"/>
      <c r="C10" s="333"/>
      <c r="D10" s="333"/>
      <c r="E10" s="333"/>
    </row>
    <row r="11" spans="1:10" ht="28.8">
      <c r="A11" s="114" t="s">
        <v>2</v>
      </c>
      <c r="B11" s="114" t="s">
        <v>114</v>
      </c>
      <c r="C11" s="115" t="s">
        <v>151</v>
      </c>
      <c r="D11" s="115" t="s">
        <v>152</v>
      </c>
      <c r="E11" s="115" t="s">
        <v>153</v>
      </c>
      <c r="F11" s="115" t="s">
        <v>154</v>
      </c>
    </row>
    <row r="12" spans="1:10" ht="20.100000000000001" customHeight="1">
      <c r="A12" s="116">
        <v>1</v>
      </c>
      <c r="B12" s="117" t="s">
        <v>155</v>
      </c>
      <c r="C12" s="3">
        <v>5.48</v>
      </c>
      <c r="D12" s="3">
        <v>5.78</v>
      </c>
      <c r="E12" s="3">
        <v>4.82</v>
      </c>
      <c r="F12" s="3">
        <v>4.8600000000000003</v>
      </c>
    </row>
    <row r="13" spans="1:10" ht="20.100000000000001" customHeight="1">
      <c r="A13" s="116">
        <v>2</v>
      </c>
      <c r="B13" s="117" t="s">
        <v>115</v>
      </c>
      <c r="C13" s="3">
        <v>34</v>
      </c>
      <c r="D13" s="3">
        <v>36.67</v>
      </c>
      <c r="E13" s="3">
        <v>49.39</v>
      </c>
      <c r="F13" s="3">
        <v>148.11000000000001</v>
      </c>
    </row>
    <row r="14" spans="1:10" ht="20.100000000000001" customHeight="1">
      <c r="A14" s="116">
        <v>3</v>
      </c>
      <c r="B14" s="117" t="s">
        <v>116</v>
      </c>
      <c r="C14" s="3">
        <v>44.87</v>
      </c>
      <c r="D14" s="3">
        <v>47.45</v>
      </c>
      <c r="E14" s="3">
        <v>37.46</v>
      </c>
      <c r="F14" s="3">
        <v>195.68</v>
      </c>
    </row>
    <row r="15" spans="1:10" ht="20.100000000000001" customHeight="1">
      <c r="A15" s="116">
        <v>4</v>
      </c>
      <c r="B15" s="117" t="s">
        <v>156</v>
      </c>
      <c r="C15" s="3">
        <v>4.92</v>
      </c>
      <c r="D15" s="3">
        <v>5.18</v>
      </c>
      <c r="E15" s="3">
        <v>5.0199999999999996</v>
      </c>
      <c r="F15" s="3">
        <v>4.29</v>
      </c>
    </row>
  </sheetData>
  <mergeCells count="8">
    <mergeCell ref="A3:A4"/>
    <mergeCell ref="A1:J1"/>
    <mergeCell ref="A10:E10"/>
    <mergeCell ref="C3:D3"/>
    <mergeCell ref="E3:F3"/>
    <mergeCell ref="G3:H3"/>
    <mergeCell ref="I3:J3"/>
    <mergeCell ref="B3:B4"/>
  </mergeCells>
  <pageMargins left="1.8897637795275593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K29"/>
  <sheetViews>
    <sheetView workbookViewId="0">
      <selection activeCell="J26" sqref="J26"/>
    </sheetView>
  </sheetViews>
  <sheetFormatPr defaultRowHeight="14.4"/>
  <cols>
    <col min="1" max="1" width="17.5546875" customWidth="1"/>
    <col min="2" max="3" width="18.109375" customWidth="1"/>
    <col min="4" max="4" width="15.33203125" customWidth="1"/>
    <col min="5" max="5" width="14.109375" customWidth="1"/>
    <col min="6" max="6" width="16.6640625" customWidth="1"/>
    <col min="7" max="7" width="18.109375" customWidth="1"/>
  </cols>
  <sheetData>
    <row r="1" spans="1:11">
      <c r="A1" s="336" t="s">
        <v>125</v>
      </c>
      <c r="B1" s="336"/>
      <c r="C1" s="336"/>
      <c r="D1" s="336"/>
      <c r="E1" s="336"/>
      <c r="F1" s="336"/>
      <c r="G1" s="336"/>
    </row>
    <row r="2" spans="1:11" ht="15" thickBot="1">
      <c r="A2" s="337"/>
      <c r="B2" s="337"/>
      <c r="C2" s="337"/>
      <c r="D2" s="337"/>
      <c r="E2" s="337"/>
      <c r="F2" s="337"/>
      <c r="G2" s="337"/>
    </row>
    <row r="3" spans="1:11">
      <c r="A3" s="338" t="s">
        <v>126</v>
      </c>
      <c r="B3" s="338" t="s">
        <v>127</v>
      </c>
      <c r="C3" s="340" t="s">
        <v>128</v>
      </c>
      <c r="D3" s="342" t="s">
        <v>129</v>
      </c>
      <c r="E3" s="55" t="s">
        <v>130</v>
      </c>
      <c r="F3" s="342" t="s">
        <v>131</v>
      </c>
      <c r="G3" s="344" t="s">
        <v>132</v>
      </c>
    </row>
    <row r="4" spans="1:11" ht="59.25" customHeight="1" thickBot="1">
      <c r="A4" s="339"/>
      <c r="B4" s="339"/>
      <c r="C4" s="341"/>
      <c r="D4" s="343"/>
      <c r="E4" s="56" t="s">
        <v>133</v>
      </c>
      <c r="F4" s="343"/>
      <c r="G4" s="345"/>
    </row>
    <row r="5" spans="1:11" ht="28.8" thickBot="1">
      <c r="A5" s="40">
        <v>41699</v>
      </c>
      <c r="B5" s="60" t="s">
        <v>134</v>
      </c>
      <c r="C5" s="39"/>
      <c r="D5" s="39" t="s">
        <v>135</v>
      </c>
      <c r="E5" s="39"/>
      <c r="F5" s="41">
        <v>9.4000000000000004E-3</v>
      </c>
      <c r="G5" s="42">
        <v>2.1900000000000001E-3</v>
      </c>
    </row>
    <row r="6" spans="1:11" ht="28.8" thickBot="1">
      <c r="A6" s="40">
        <v>41883</v>
      </c>
      <c r="B6" s="60" t="s">
        <v>136</v>
      </c>
      <c r="C6" s="39" t="s">
        <v>137</v>
      </c>
      <c r="D6" s="39" t="s">
        <v>138</v>
      </c>
      <c r="E6" s="39"/>
      <c r="F6" s="41">
        <v>7.5100000000000002E-3</v>
      </c>
      <c r="G6" s="42">
        <v>1.48E-3</v>
      </c>
    </row>
    <row r="7" spans="1:11" ht="28.8" thickBot="1">
      <c r="A7" s="40">
        <v>42064</v>
      </c>
      <c r="B7" s="60" t="s">
        <v>139</v>
      </c>
      <c r="C7" s="39" t="s">
        <v>140</v>
      </c>
      <c r="D7" s="39" t="s">
        <v>141</v>
      </c>
      <c r="E7" s="39">
        <v>5.04</v>
      </c>
      <c r="F7" s="41">
        <v>9.7699999999999992E-3</v>
      </c>
      <c r="G7" s="42">
        <v>2.1099999999999999E-3</v>
      </c>
    </row>
    <row r="8" spans="1:11" ht="15" thickBot="1">
      <c r="A8" s="40">
        <v>42248</v>
      </c>
      <c r="B8" s="60">
        <v>349.529</v>
      </c>
      <c r="C8" s="41">
        <v>-6.0000000000000001E-3</v>
      </c>
      <c r="D8" s="39">
        <v>403.947</v>
      </c>
      <c r="E8" s="39">
        <v>5.12</v>
      </c>
      <c r="F8" s="41">
        <v>1.26E-2</v>
      </c>
      <c r="G8" s="42">
        <v>2.8999999999999998E-3</v>
      </c>
      <c r="K8">
        <f>364513+11997</f>
        <v>376510</v>
      </c>
    </row>
    <row r="9" spans="1:11" ht="28.2" thickBot="1">
      <c r="A9" s="40">
        <v>42430</v>
      </c>
      <c r="B9" s="61">
        <v>371555</v>
      </c>
      <c r="C9" s="39" t="s">
        <v>142</v>
      </c>
      <c r="D9" s="43">
        <v>425141</v>
      </c>
      <c r="E9" s="39">
        <v>0.25</v>
      </c>
      <c r="F9" s="41">
        <v>1.0959999999999999E-2</v>
      </c>
      <c r="G9" s="42">
        <v>2.4199999999999998E-3</v>
      </c>
    </row>
    <row r="10" spans="1:11" ht="16.2" thickBot="1">
      <c r="A10" s="40">
        <v>42614</v>
      </c>
      <c r="B10" s="62">
        <v>349529</v>
      </c>
      <c r="C10" s="45">
        <v>-6.0000000000000001E-3</v>
      </c>
      <c r="D10" s="44">
        <v>403947</v>
      </c>
      <c r="E10" s="46">
        <v>5.12</v>
      </c>
      <c r="F10" s="45">
        <v>1.26E-2</v>
      </c>
      <c r="G10" s="45">
        <v>2.8999999999999998E-3</v>
      </c>
    </row>
    <row r="11" spans="1:11" ht="31.8" thickBot="1">
      <c r="A11" s="47">
        <v>42430</v>
      </c>
      <c r="B11" s="63">
        <v>371555</v>
      </c>
      <c r="C11" s="49" t="s">
        <v>143</v>
      </c>
      <c r="D11" s="50">
        <v>425141</v>
      </c>
      <c r="E11" s="49">
        <v>5.25</v>
      </c>
      <c r="F11" s="51">
        <v>1.0999999999999999E-2</v>
      </c>
      <c r="G11" s="51">
        <v>2.3999999999999998E-3</v>
      </c>
    </row>
    <row r="12" spans="1:11" ht="33" customHeight="1" thickBot="1">
      <c r="A12" s="47">
        <v>42614</v>
      </c>
      <c r="B12" s="231">
        <v>376510</v>
      </c>
      <c r="C12" s="49" t="s">
        <v>345</v>
      </c>
      <c r="D12" s="48">
        <v>438037</v>
      </c>
      <c r="E12" s="59">
        <v>3.04</v>
      </c>
      <c r="F12" s="247">
        <v>1.1220000000000001</v>
      </c>
      <c r="G12" s="247">
        <v>0.27800000000000002</v>
      </c>
    </row>
    <row r="13" spans="1:11" ht="36.75" customHeight="1" thickBot="1">
      <c r="A13" s="47">
        <v>42795</v>
      </c>
      <c r="B13" s="245">
        <v>364513</v>
      </c>
      <c r="C13" s="50" t="s">
        <v>352</v>
      </c>
      <c r="D13" s="50">
        <v>453612</v>
      </c>
      <c r="E13" s="49">
        <v>3.55</v>
      </c>
      <c r="F13" s="247">
        <v>1</v>
      </c>
      <c r="G13" s="247">
        <v>0.22800000000000001</v>
      </c>
    </row>
    <row r="14" spans="1:11" ht="24.75" customHeight="1" thickBot="1">
      <c r="A14" s="47">
        <v>42979</v>
      </c>
      <c r="B14" s="63"/>
      <c r="C14" s="49"/>
      <c r="D14" s="52"/>
      <c r="E14" s="53"/>
      <c r="F14" s="54"/>
      <c r="G14" s="246"/>
    </row>
    <row r="17" spans="1:7">
      <c r="A17" s="336" t="s">
        <v>144</v>
      </c>
      <c r="B17" s="336"/>
      <c r="C17" s="336"/>
      <c r="D17" s="336"/>
      <c r="E17" s="336"/>
      <c r="F17" s="336"/>
      <c r="G17" s="336"/>
    </row>
    <row r="19" spans="1:7">
      <c r="A19" s="266" t="s">
        <v>145</v>
      </c>
      <c r="B19" s="335" t="s">
        <v>146</v>
      </c>
      <c r="C19" s="335"/>
      <c r="D19" s="335"/>
      <c r="E19" s="335" t="s">
        <v>147</v>
      </c>
      <c r="F19" s="335"/>
      <c r="G19" s="335"/>
    </row>
    <row r="20" spans="1:7">
      <c r="A20" s="267"/>
      <c r="B20" s="2" t="s">
        <v>148</v>
      </c>
      <c r="C20" s="2" t="s">
        <v>149</v>
      </c>
      <c r="D20" s="2" t="s">
        <v>150</v>
      </c>
      <c r="E20" s="64" t="s">
        <v>148</v>
      </c>
      <c r="F20" s="2" t="s">
        <v>149</v>
      </c>
      <c r="G20" s="2" t="s">
        <v>150</v>
      </c>
    </row>
    <row r="21" spans="1:7" ht="20.100000000000001" customHeight="1">
      <c r="A21" s="57">
        <v>41699</v>
      </c>
      <c r="B21" s="4">
        <v>108076</v>
      </c>
      <c r="C21" s="4">
        <v>271120</v>
      </c>
      <c r="D21" s="4">
        <v>379196</v>
      </c>
      <c r="E21" s="58">
        <v>5.43</v>
      </c>
      <c r="F21" s="58">
        <v>8.68</v>
      </c>
      <c r="G21" s="58">
        <v>7.41</v>
      </c>
    </row>
    <row r="22" spans="1:7" ht="20.100000000000001" customHeight="1">
      <c r="A22" s="57">
        <v>41883</v>
      </c>
      <c r="B22" s="4">
        <v>108532</v>
      </c>
      <c r="C22" s="4">
        <v>246206</v>
      </c>
      <c r="D22" s="4">
        <v>354738</v>
      </c>
      <c r="E22" s="58">
        <v>5.41</v>
      </c>
      <c r="F22" s="58">
        <v>7.84</v>
      </c>
      <c r="G22" s="58">
        <v>6.89</v>
      </c>
    </row>
    <row r="23" spans="1:7" ht="20.100000000000001" customHeight="1">
      <c r="A23" s="57">
        <v>42064</v>
      </c>
      <c r="B23" s="4">
        <v>118034</v>
      </c>
      <c r="C23" s="4">
        <v>261575</v>
      </c>
      <c r="D23" s="4">
        <v>379609</v>
      </c>
      <c r="E23" s="58">
        <v>5.73</v>
      </c>
      <c r="F23" s="58">
        <v>8.35</v>
      </c>
      <c r="G23" s="58">
        <v>7.31</v>
      </c>
    </row>
    <row r="24" spans="1:7" ht="20.100000000000001" customHeight="1">
      <c r="A24" s="57">
        <v>42248</v>
      </c>
      <c r="B24" s="4">
        <v>118481</v>
      </c>
      <c r="C24" s="4">
        <v>231048</v>
      </c>
      <c r="D24" s="4">
        <v>349529</v>
      </c>
      <c r="E24" s="58">
        <v>5.73</v>
      </c>
      <c r="F24" s="58">
        <v>7.35</v>
      </c>
      <c r="G24" s="58">
        <v>6.71</v>
      </c>
    </row>
    <row r="25" spans="1:7" ht="20.100000000000001" customHeight="1">
      <c r="A25" s="57">
        <v>42430</v>
      </c>
      <c r="B25" s="4">
        <v>118962</v>
      </c>
      <c r="C25" s="4">
        <v>252593</v>
      </c>
      <c r="D25" s="4">
        <v>371555</v>
      </c>
      <c r="E25" s="58">
        <v>5.54</v>
      </c>
      <c r="F25" s="58">
        <v>8.16</v>
      </c>
      <c r="G25" s="58">
        <v>7.09</v>
      </c>
    </row>
    <row r="26" spans="1:7" ht="20.100000000000001" customHeight="1">
      <c r="A26" s="57">
        <v>42614</v>
      </c>
      <c r="B26" s="4">
        <v>119510</v>
      </c>
      <c r="C26" s="4">
        <v>257000</v>
      </c>
      <c r="D26" s="4">
        <v>376510</v>
      </c>
      <c r="E26" s="58">
        <v>5.52</v>
      </c>
      <c r="F26" s="58">
        <v>8.27</v>
      </c>
      <c r="G26" s="58">
        <v>7.14</v>
      </c>
    </row>
    <row r="27" spans="1:7" ht="20.100000000000001" customHeight="1">
      <c r="A27" s="57">
        <v>42795</v>
      </c>
      <c r="B27" s="248">
        <v>113014</v>
      </c>
      <c r="C27" s="4">
        <v>251499</v>
      </c>
      <c r="D27" s="4">
        <v>364513</v>
      </c>
      <c r="E27" s="58">
        <v>5.14</v>
      </c>
      <c r="F27" s="58">
        <v>8.1</v>
      </c>
      <c r="G27" s="58">
        <v>6.87</v>
      </c>
    </row>
    <row r="28" spans="1:7" ht="20.100000000000001" customHeight="1">
      <c r="A28" s="57">
        <v>42979</v>
      </c>
      <c r="B28" s="4"/>
      <c r="C28" s="4"/>
      <c r="D28" s="4"/>
      <c r="E28" s="58"/>
      <c r="F28" s="58"/>
      <c r="G28" s="58"/>
    </row>
    <row r="29" spans="1:7" ht="20.100000000000001" customHeight="1">
      <c r="A29" s="2"/>
      <c r="B29" s="1"/>
      <c r="C29" s="1"/>
      <c r="D29" s="1"/>
      <c r="E29" s="249"/>
      <c r="F29" s="249"/>
      <c r="G29" s="249"/>
    </row>
  </sheetData>
  <mergeCells count="12">
    <mergeCell ref="A19:A20"/>
    <mergeCell ref="B19:D19"/>
    <mergeCell ref="E19:G19"/>
    <mergeCell ref="A17:G17"/>
    <mergeCell ref="A1:G1"/>
    <mergeCell ref="A2:G2"/>
    <mergeCell ref="A3:A4"/>
    <mergeCell ref="B3:B4"/>
    <mergeCell ref="C3:C4"/>
    <mergeCell ref="D3:D4"/>
    <mergeCell ref="F3:F4"/>
    <mergeCell ref="G3:G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H22"/>
  <sheetViews>
    <sheetView topLeftCell="A4" workbookViewId="0">
      <selection activeCell="D9" sqref="D9"/>
    </sheetView>
  </sheetViews>
  <sheetFormatPr defaultRowHeight="14.4"/>
  <cols>
    <col min="1" max="1" width="7.33203125" customWidth="1"/>
    <col min="2" max="2" width="32.33203125" customWidth="1"/>
    <col min="3" max="3" width="13.33203125" customWidth="1"/>
    <col min="4" max="4" width="12.33203125" customWidth="1"/>
    <col min="5" max="5" width="11.109375" customWidth="1"/>
    <col min="6" max="6" width="14.6640625" customWidth="1"/>
    <col min="7" max="7" width="14" customWidth="1"/>
  </cols>
  <sheetData>
    <row r="1" spans="1:8">
      <c r="B1" s="348" t="s">
        <v>341</v>
      </c>
      <c r="C1" s="348"/>
      <c r="D1" s="348"/>
      <c r="E1" s="348"/>
      <c r="F1" s="348"/>
    </row>
    <row r="2" spans="1:8">
      <c r="B2" s="348" t="s">
        <v>159</v>
      </c>
      <c r="C2" s="348"/>
      <c r="D2" s="348"/>
      <c r="E2" s="348"/>
      <c r="F2" s="348"/>
    </row>
    <row r="3" spans="1:8" ht="15" thickBot="1">
      <c r="B3" s="226"/>
      <c r="C3" s="226"/>
      <c r="D3" s="226"/>
      <c r="E3" s="226"/>
      <c r="F3" s="226"/>
    </row>
    <row r="4" spans="1:8" ht="15" thickBot="1">
      <c r="A4" s="349" t="s">
        <v>2</v>
      </c>
      <c r="B4" s="351" t="s">
        <v>160</v>
      </c>
      <c r="C4" s="353">
        <v>2017</v>
      </c>
      <c r="D4" s="354"/>
      <c r="E4" s="354"/>
      <c r="F4" s="355"/>
    </row>
    <row r="5" spans="1:8" ht="15" thickBot="1">
      <c r="A5" s="350"/>
      <c r="B5" s="352"/>
      <c r="C5" s="119" t="s">
        <v>161</v>
      </c>
      <c r="D5" s="227" t="s">
        <v>162</v>
      </c>
      <c r="E5" s="227" t="s">
        <v>163</v>
      </c>
      <c r="F5" s="227" t="s">
        <v>164</v>
      </c>
    </row>
    <row r="6" spans="1:8" ht="16.2" thickBot="1">
      <c r="A6" s="121">
        <v>1</v>
      </c>
      <c r="B6" s="122">
        <v>2</v>
      </c>
      <c r="C6" s="123">
        <v>3</v>
      </c>
      <c r="D6" s="123">
        <v>4</v>
      </c>
      <c r="E6" s="123">
        <v>5</v>
      </c>
      <c r="F6" s="123">
        <v>6</v>
      </c>
    </row>
    <row r="7" spans="1:8" ht="34.5" customHeight="1" thickBot="1">
      <c r="A7" s="225">
        <v>1</v>
      </c>
      <c r="B7" s="124" t="s">
        <v>165</v>
      </c>
      <c r="C7" s="126">
        <v>95.04</v>
      </c>
      <c r="D7" s="125">
        <v>112.42</v>
      </c>
      <c r="E7" s="126"/>
      <c r="F7" s="126"/>
    </row>
    <row r="8" spans="1:8" ht="28.8" thickBot="1">
      <c r="A8" s="225">
        <v>2</v>
      </c>
      <c r="B8" s="124" t="s">
        <v>166</v>
      </c>
      <c r="C8" s="126">
        <v>102.08</v>
      </c>
      <c r="D8" s="258">
        <v>102</v>
      </c>
      <c r="E8" s="126"/>
      <c r="F8" s="126"/>
    </row>
    <row r="9" spans="1:8" ht="28.8" thickBot="1">
      <c r="A9" s="225">
        <v>3</v>
      </c>
      <c r="B9" s="124" t="s">
        <v>167</v>
      </c>
      <c r="C9" s="126">
        <v>108.87</v>
      </c>
      <c r="D9" s="125">
        <v>112.83</v>
      </c>
      <c r="E9" s="126"/>
      <c r="F9" s="126"/>
    </row>
    <row r="10" spans="1:8" ht="15" thickBot="1">
      <c r="A10" s="346" t="s">
        <v>168</v>
      </c>
      <c r="B10" s="347"/>
      <c r="C10" s="128">
        <v>99.93</v>
      </c>
      <c r="D10" s="128">
        <v>109.67</v>
      </c>
      <c r="E10" s="128"/>
      <c r="F10" s="128"/>
    </row>
    <row r="13" spans="1:8">
      <c r="B13" s="348" t="s">
        <v>158</v>
      </c>
      <c r="C13" s="348"/>
      <c r="D13" s="348"/>
      <c r="E13" s="348"/>
      <c r="F13" s="348"/>
    </row>
    <row r="14" spans="1:8">
      <c r="B14" s="348" t="s">
        <v>159</v>
      </c>
      <c r="C14" s="348"/>
      <c r="D14" s="348"/>
      <c r="E14" s="348"/>
      <c r="F14" s="348"/>
    </row>
    <row r="15" spans="1:8" ht="15" thickBot="1">
      <c r="B15" s="118"/>
      <c r="C15" s="118"/>
      <c r="D15" s="118"/>
      <c r="E15" s="118"/>
      <c r="F15" s="118"/>
      <c r="H15">
        <v>0</v>
      </c>
    </row>
    <row r="16" spans="1:8" ht="15" thickBot="1">
      <c r="A16" s="349" t="s">
        <v>2</v>
      </c>
      <c r="B16" s="351" t="s">
        <v>160</v>
      </c>
      <c r="C16" s="353">
        <v>2016</v>
      </c>
      <c r="D16" s="354"/>
      <c r="E16" s="354"/>
      <c r="F16" s="355"/>
    </row>
    <row r="17" spans="1:6" ht="15" thickBot="1">
      <c r="A17" s="350"/>
      <c r="B17" s="352"/>
      <c r="C17" s="119" t="s">
        <v>161</v>
      </c>
      <c r="D17" s="120" t="s">
        <v>162</v>
      </c>
      <c r="E17" s="120" t="s">
        <v>163</v>
      </c>
      <c r="F17" s="120" t="s">
        <v>164</v>
      </c>
    </row>
    <row r="18" spans="1:6" ht="16.2" thickBot="1">
      <c r="A18" s="121">
        <v>1</v>
      </c>
      <c r="B18" s="122">
        <v>2</v>
      </c>
      <c r="C18" s="123">
        <v>3</v>
      </c>
      <c r="D18" s="123">
        <v>4</v>
      </c>
      <c r="E18" s="123">
        <v>5</v>
      </c>
      <c r="F18" s="123">
        <v>6</v>
      </c>
    </row>
    <row r="19" spans="1:6" ht="20.25" customHeight="1" thickBot="1">
      <c r="A19" s="35">
        <v>1</v>
      </c>
      <c r="B19" s="124" t="s">
        <v>165</v>
      </c>
      <c r="C19" s="125">
        <v>96.34</v>
      </c>
      <c r="D19" s="125">
        <v>101.79</v>
      </c>
      <c r="E19" s="126">
        <v>106.82</v>
      </c>
      <c r="F19" s="126">
        <v>101.37</v>
      </c>
    </row>
    <row r="20" spans="1:6" ht="33.75" customHeight="1" thickBot="1">
      <c r="A20" s="35">
        <v>2</v>
      </c>
      <c r="B20" s="124" t="s">
        <v>166</v>
      </c>
      <c r="C20" s="125">
        <v>106.94</v>
      </c>
      <c r="D20" s="125">
        <v>117.31</v>
      </c>
      <c r="E20" s="126">
        <v>109.3</v>
      </c>
      <c r="F20" s="126">
        <v>109.74</v>
      </c>
    </row>
    <row r="21" spans="1:6" ht="39.75" customHeight="1" thickBot="1">
      <c r="A21" s="35">
        <v>3</v>
      </c>
      <c r="B21" s="124" t="s">
        <v>167</v>
      </c>
      <c r="C21" s="125">
        <v>108.55</v>
      </c>
      <c r="D21" s="125">
        <v>115.81</v>
      </c>
      <c r="E21" s="126">
        <v>116.29</v>
      </c>
      <c r="F21" s="126">
        <v>101.71</v>
      </c>
    </row>
    <row r="22" spans="1:6" ht="15" thickBot="1">
      <c r="A22" s="346" t="s">
        <v>168</v>
      </c>
      <c r="B22" s="347"/>
      <c r="C22" s="127">
        <v>101.85</v>
      </c>
      <c r="D22" s="127">
        <v>109.04</v>
      </c>
      <c r="E22" s="128">
        <v>109.53</v>
      </c>
      <c r="F22" s="128">
        <v>103.73</v>
      </c>
    </row>
  </sheetData>
  <mergeCells count="12">
    <mergeCell ref="A22:B22"/>
    <mergeCell ref="B13:F13"/>
    <mergeCell ref="B14:F14"/>
    <mergeCell ref="A16:A17"/>
    <mergeCell ref="B16:B17"/>
    <mergeCell ref="C16:F16"/>
    <mergeCell ref="A10:B10"/>
    <mergeCell ref="B1:F1"/>
    <mergeCell ref="B2:F2"/>
    <mergeCell ref="A4:A5"/>
    <mergeCell ref="B4:B5"/>
    <mergeCell ref="C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</vt:i4>
      </vt:variant>
    </vt:vector>
  </HeadingPairs>
  <TitlesOfParts>
    <vt:vector size="15" baseType="lpstr">
      <vt:lpstr>BONGKAR MUAT</vt:lpstr>
      <vt:lpstr>KUNJ. KE DALAM</vt:lpstr>
      <vt:lpstr>KUNJ. KELUAR</vt:lpstr>
      <vt:lpstr>REALISASI PUPUK</vt:lpstr>
      <vt:lpstr>INFLASI BULANAN</vt:lpstr>
      <vt:lpstr>KOMODITAS PENYUMBANG INFLASI </vt:lpstr>
      <vt:lpstr>Pertbhn Ekonomi Sumbar</vt:lpstr>
      <vt:lpstr>Kemiskinan</vt:lpstr>
      <vt:lpstr>Indek Tedensi</vt:lpstr>
      <vt:lpstr>Perkembangan Pariwisata</vt:lpstr>
      <vt:lpstr>Idikator Ekonomi Terpilih Sumba</vt:lpstr>
      <vt:lpstr>NTP</vt:lpstr>
      <vt:lpstr>Sheet1</vt:lpstr>
      <vt:lpstr>'Pertbhn Ekonomi Sumbar'!Print_Area</vt:lpstr>
      <vt:lpstr>'REALISASI PUPUK'!Print_Area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BIREK</dc:creator>
  <cp:lastModifiedBy>sony</cp:lastModifiedBy>
  <cp:lastPrinted>2017-07-24T08:08:58Z</cp:lastPrinted>
  <dcterms:created xsi:type="dcterms:W3CDTF">2017-01-16T04:32:37Z</dcterms:created>
  <dcterms:modified xsi:type="dcterms:W3CDTF">2017-08-14T02:55:48Z</dcterms:modified>
</cp:coreProperties>
</file>